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下水道課\桝\決算統計\R05\経営比較分析表\"/>
    </mc:Choice>
  </mc:AlternateContent>
  <workbookProtection workbookAlgorithmName="SHA-512" workbookHashValue="OLHi4OJTB7D4+PMfMX44Xz0Ga4USsZBr+Ai4uq+QSLbJLvmFt7yjBSoy4oI5SshoTuLZ6Mn4wlNEAXN5HuIPSw==" workbookSaltValue="HrIkfZRbeBmSJoc99jdq0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<sst xmlns="http://schemas.openxmlformats.org/spreadsheetml/2006/main" count="241" uniqueCount="118">
  <si>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</si>
  <si>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</si>
  <si>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</si>
  <si>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</si>
  <si>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</si>
  <si>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</si>
  <si>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</si>
  <si>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</si>
  <si>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</si>
  <si>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</si>
  <si>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</si>
  <si>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</si>
  <si>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</si>
  <si>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</si>
  <si>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</si>
  <si>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</si>
  <si>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</si>
  <si>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</si>
  <si>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</si>
  <si>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</si>
  <si>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</si>
  <si>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</si>
  <si>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</si>
  <si>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</si>
  <si>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</si>
  <si>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</si>
  <si>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</si>
  <si>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</si>
  <si>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</si>
  <si>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</si>
  <si>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</si>
  <si>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</si>
  <si>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</si>
  <si>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</si>
  <si>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</si>
  <si>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</si>
  <si>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</si>
  <si>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</si>
  <si>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</si>
  <si>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</si>
  <si>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</si>
  <si>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</si>
  <si>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</si>
  <si>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</si>
  <si>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</si>
  <si>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</si>
  <si>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</si>
  <si>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</si>
  <si>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</si>
  <si>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</si>
  <si>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</si>
  <si>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</si>
  <si>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</si>
  <si>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</si>
  <si>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</si>
  <si>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</si>
  <si>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</si>
  <si>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</si>
  <si>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</si>
  <si>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</si>
  <si>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</si>
  <si>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</si>
  <si>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</si>
  <si>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</si>
  <si>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</si>
  <si>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</si>
  <si>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</si>
  <si>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</si>
  <si>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</si>
  <si>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</si>
  <si>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</si>
  <si>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</si>
  <si>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</si>
  <si>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</si>
  <si>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</si>
  <si>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</si>
  <si>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</si>
  <si>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</si>
  <si>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</si>
  <si>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</si>
  <si>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</si>
  <si>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</si>
  <si>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</si>
  <si>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</si>
  <si>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</si>
  <si>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</si>
  <si>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</si>
  <si>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</si>
  <si>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</si>
  <si>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</si>
  <si>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</si>
  <si>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</si>
  <si>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</si>
  <si>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</si>
  <si>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</si>
  <si>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</si>
  <si>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</si>
  <si>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</si>
  <si>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</si>
  <si>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</si>
  <si>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</si>
  <si>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</si>
  <si>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</si>
  <si>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</si>
  <si>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</si>
  <si>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</si>
  <si>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</si>
  <si>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</si>
  <si>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</si>
  <si>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</si>
  <si>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</si>
  <si>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</si>
  <si>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</si>
  <si>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</si>
  <si>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</si>
  <si>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上記の分析を踏まえ、以下のとおり取り組みます。　　　　　　　　　　　　　　　　　　　　　　　　　　　　　　〇適正な下水道使用料の設定　　　　　　　　　　　　　　　　　　　　　　　　　・下水道使用料の段階的プラス改定の計画的な実施　〇水洗化人口の増加　　　　　　　　　　　　　　　　　　　　　　　　　　・未接続世帯等を対象とした、下水道接続促進の広報、啓発の実施　　　　　　　　　　　　　　　　　　　　　　　　　　　　　　　　〇下水道の維持管理　　　　　　　　　　　　　　　　　　　・下水道ストックマネジメント計画の策定と、計画推進による施設管理の最適化</t>
    <rPh sb="1" eb="3">
      <t>ジョウキ</t>
    </rPh>
    <rPh sb="4" eb="6">
      <t>ブンセキ</t>
    </rPh>
    <rPh sb="7" eb="8">
      <t>フ</t>
    </rPh>
    <rPh sb="11" eb="13">
      <t>イカ</t>
    </rPh>
    <rPh sb="17" eb="18">
      <t>ト</t>
    </rPh>
    <rPh sb="19" eb="20">
      <t>ク</t>
    </rPh>
    <rPh sb="55" eb="57">
      <t>テキセイ</t>
    </rPh>
    <rPh sb="58" eb="61">
      <t>ゲスイドウ</t>
    </rPh>
    <rPh sb="61" eb="64">
      <t>シヨウリョウ</t>
    </rPh>
    <rPh sb="65" eb="67">
      <t>セッテイ</t>
    </rPh>
    <rPh sb="93" eb="96">
      <t>ゲスイドウ</t>
    </rPh>
    <rPh sb="96" eb="99">
      <t>シヨウリョウ</t>
    </rPh>
    <rPh sb="100" eb="103">
      <t>ダンカイテキ</t>
    </rPh>
    <rPh sb="106" eb="108">
      <t>カイテイ</t>
    </rPh>
    <rPh sb="109" eb="112">
      <t>ケイカクテキ</t>
    </rPh>
    <rPh sb="113" eb="115">
      <t>ジッシ</t>
    </rPh>
    <rPh sb="117" eb="120">
      <t>スイセンカ</t>
    </rPh>
    <rPh sb="120" eb="122">
      <t>ジンコウ</t>
    </rPh>
    <rPh sb="123" eb="125">
      <t>ゾウカ</t>
    </rPh>
    <rPh sb="152" eb="155">
      <t>ミセツゾク</t>
    </rPh>
    <rPh sb="155" eb="158">
      <t>セタイトウ</t>
    </rPh>
    <rPh sb="159" eb="161">
      <t>タイショウ</t>
    </rPh>
    <rPh sb="165" eb="168">
      <t>ゲスイドウ</t>
    </rPh>
    <rPh sb="168" eb="170">
      <t>セツゾク</t>
    </rPh>
    <rPh sb="170" eb="172">
      <t>ソクシン</t>
    </rPh>
    <rPh sb="173" eb="175">
      <t>コウホウ</t>
    </rPh>
    <rPh sb="176" eb="178">
      <t>ケイハツ</t>
    </rPh>
    <rPh sb="179" eb="181">
      <t>ジッシ</t>
    </rPh>
    <rPh sb="214" eb="217">
      <t>ゲスイドウ</t>
    </rPh>
    <rPh sb="218" eb="222">
      <t>イジカンリ</t>
    </rPh>
    <rPh sb="242" eb="245">
      <t>ゲスイドウ</t>
    </rPh>
    <rPh sb="255" eb="257">
      <t>ケイカク</t>
    </rPh>
    <rPh sb="258" eb="260">
      <t>サクテイ</t>
    </rPh>
    <rPh sb="262" eb="264">
      <t>ケイカク</t>
    </rPh>
    <rPh sb="264" eb="266">
      <t>スイシン</t>
    </rPh>
    <rPh sb="269" eb="273">
      <t>シセツカンリ</t>
    </rPh>
    <rPh sb="274" eb="277">
      <t>サイテキカ</t>
    </rPh>
    <phoneticPr fontId="4"/>
  </si>
  <si>
    <t>事業開始当初の管渠施工工事から、４０年以上を経過している現状では、緊急的な修繕等に対応していかなければならない可能性を考慮し、管渠の老朽化状況について十分な注意を継続的にはらっていく必要があり、その指針となる下水道ストックマネジメントを推進し、施設管理の最適化に努めます。</t>
    <rPh sb="0" eb="2">
      <t>ジギョウ</t>
    </rPh>
    <rPh sb="2" eb="4">
      <t>カイシ</t>
    </rPh>
    <rPh sb="4" eb="6">
      <t>トウショ</t>
    </rPh>
    <rPh sb="7" eb="9">
      <t>カンキョ</t>
    </rPh>
    <rPh sb="9" eb="11">
      <t>シコウ</t>
    </rPh>
    <rPh sb="11" eb="13">
      <t>コウジ</t>
    </rPh>
    <rPh sb="18" eb="19">
      <t>ネン</t>
    </rPh>
    <rPh sb="19" eb="21">
      <t>イジョウ</t>
    </rPh>
    <rPh sb="22" eb="24">
      <t>ケイカ</t>
    </rPh>
    <rPh sb="28" eb="30">
      <t>ゲンジョウ</t>
    </rPh>
    <rPh sb="33" eb="36">
      <t>キンキュウテキ</t>
    </rPh>
    <rPh sb="37" eb="39">
      <t>シュウゼン</t>
    </rPh>
    <rPh sb="39" eb="40">
      <t>トウ</t>
    </rPh>
    <rPh sb="41" eb="43">
      <t>タイオウ</t>
    </rPh>
    <rPh sb="55" eb="58">
      <t>カノウセイ</t>
    </rPh>
    <rPh sb="59" eb="61">
      <t>コウリョ</t>
    </rPh>
    <rPh sb="63" eb="65">
      <t>カンキョ</t>
    </rPh>
    <rPh sb="66" eb="69">
      <t>ロウキュウカ</t>
    </rPh>
    <rPh sb="69" eb="71">
      <t>ジョウキョウ</t>
    </rPh>
    <rPh sb="75" eb="77">
      <t>ジュウブン</t>
    </rPh>
    <rPh sb="78" eb="80">
      <t>チュウイ</t>
    </rPh>
    <rPh sb="81" eb="84">
      <t>ケイゾクテキ</t>
    </rPh>
    <rPh sb="91" eb="93">
      <t>ヒツヨウ</t>
    </rPh>
    <rPh sb="99" eb="101">
      <t>シシン</t>
    </rPh>
    <rPh sb="104" eb="107">
      <t>ゲスイドウ</t>
    </rPh>
    <rPh sb="118" eb="120">
      <t>スイシン</t>
    </rPh>
    <rPh sb="122" eb="124">
      <t>シセツ</t>
    </rPh>
    <rPh sb="124" eb="126">
      <t>カンリ</t>
    </rPh>
    <rPh sb="127" eb="130">
      <t>サイテキカ</t>
    </rPh>
    <rPh sb="131" eb="132">
      <t>ツト</t>
    </rPh>
    <phoneticPr fontId="4"/>
  </si>
  <si>
    <t>　収益的収支比率が１００％を大幅に下回っていることや類似団体と比較して経費回収率が低く、汚水処理原価が高い等、効率の悪い経営状況となっています。その要因としては、処理区域内人口一人当たりの投資額が多いことや合併時に使用料を一番低い町の料金設定で統一したこと等が考えられます。改善策として、急激な住民負担とならないよう段階的な使用料の値上げを計画的に行うこととし、平成２９年度と令和５年度に実施しました。令和５年度は平均改定率13.10％の改定を行いました。改定の目途としては、下水道使用料と流域下水道維持管理負担金との差額（使用料の不足額）の改善とし、経営健全化の手段の一つとしています。令和５年度は前年度と比較し、収入で他会計繰入金が減額（※分流式下水道等に要する経費の減）されたり、公営企業会計への移行にともなう打切り決算による使用料収入の一部が過年度未収金扱いとなったりと、総収益が下がった理由も踏まえる必要があるものの、近年の人口減少の影響による使用料収入の頭打ち傾向と、使用料改定による使用料収入の伸びとの相殺にも注視しながら、適正な使用料を目指していくことで「経営の健全化」の向上に努めていきます。また引き続き、未接続世帯に対する下水道接続の啓発の取組は実施し、「経営の効率化」に努めていき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40">
      <t>カイシュウリツ</t>
    </rPh>
    <rPh sb="41" eb="42">
      <t>ヒク</t>
    </rPh>
    <rPh sb="44" eb="48">
      <t>オスイショリ</t>
    </rPh>
    <rPh sb="51" eb="52">
      <t>タカ</t>
    </rPh>
    <rPh sb="53" eb="54">
      <t>ナド</t>
    </rPh>
    <rPh sb="55" eb="57">
      <t>コウリツ</t>
    </rPh>
    <rPh sb="58" eb="59">
      <t>ワル</t>
    </rPh>
    <rPh sb="60" eb="62">
      <t>ケイエイ</t>
    </rPh>
    <rPh sb="62" eb="64">
      <t>ジョウキョウ</t>
    </rPh>
    <rPh sb="74" eb="76">
      <t>ヨウイン</t>
    </rPh>
    <rPh sb="81" eb="83">
      <t>ショリ</t>
    </rPh>
    <rPh sb="83" eb="85">
      <t>クイキ</t>
    </rPh>
    <rPh sb="85" eb="86">
      <t>ナイ</t>
    </rPh>
    <rPh sb="86" eb="88">
      <t>ジンコウ</t>
    </rPh>
    <rPh sb="88" eb="90">
      <t>ヒトリ</t>
    </rPh>
    <rPh sb="90" eb="91">
      <t>ア</t>
    </rPh>
    <rPh sb="94" eb="97">
      <t>トウシガク</t>
    </rPh>
    <rPh sb="98" eb="99">
      <t>オオ</t>
    </rPh>
    <rPh sb="103" eb="106">
      <t>ガッペイジ</t>
    </rPh>
    <rPh sb="107" eb="110">
      <t>シヨウリョウ</t>
    </rPh>
    <rPh sb="111" eb="113">
      <t>イチバン</t>
    </rPh>
    <rPh sb="113" eb="114">
      <t>ヒク</t>
    </rPh>
    <rPh sb="115" eb="116">
      <t>マチ</t>
    </rPh>
    <rPh sb="117" eb="119">
      <t>リョウキン</t>
    </rPh>
    <rPh sb="119" eb="121">
      <t>セッテイ</t>
    </rPh>
    <rPh sb="122" eb="124">
      <t>トウイツ</t>
    </rPh>
    <rPh sb="128" eb="129">
      <t>トウ</t>
    </rPh>
    <rPh sb="130" eb="131">
      <t>カンガ</t>
    </rPh>
    <rPh sb="137" eb="140">
      <t>カイゼンサク</t>
    </rPh>
    <rPh sb="144" eb="146">
      <t>キュウゲキ</t>
    </rPh>
    <rPh sb="147" eb="149">
      <t>ジュウミン</t>
    </rPh>
    <rPh sb="149" eb="151">
      <t>フタン</t>
    </rPh>
    <rPh sb="158" eb="161">
      <t>ダンカイテキ</t>
    </rPh>
    <rPh sb="162" eb="165">
      <t>シヨウリョウ</t>
    </rPh>
    <rPh sb="166" eb="168">
      <t>ネア</t>
    </rPh>
    <rPh sb="170" eb="172">
      <t>ケイカク</t>
    </rPh>
    <rPh sb="172" eb="173">
      <t>テキ</t>
    </rPh>
    <rPh sb="174" eb="175">
      <t>オコナ</t>
    </rPh>
    <rPh sb="181" eb="183">
      <t>ヘイセイ</t>
    </rPh>
    <rPh sb="185" eb="187">
      <t>ネンド</t>
    </rPh>
    <rPh sb="188" eb="190">
      <t>レイワ</t>
    </rPh>
    <rPh sb="191" eb="193">
      <t>ネンド</t>
    </rPh>
    <rPh sb="194" eb="196">
      <t>ジッシ</t>
    </rPh>
    <rPh sb="201" eb="203">
      <t>レイワ</t>
    </rPh>
    <rPh sb="204" eb="206">
      <t>ネンド</t>
    </rPh>
    <rPh sb="207" eb="209">
      <t>ヘイキン</t>
    </rPh>
    <rPh sb="209" eb="212">
      <t>カイテイリツ</t>
    </rPh>
    <rPh sb="219" eb="221">
      <t>カイテイ</t>
    </rPh>
    <rPh sb="222" eb="223">
      <t>オコナ</t>
    </rPh>
    <rPh sb="228" eb="230">
      <t>カイテイ</t>
    </rPh>
    <rPh sb="231" eb="233">
      <t>モクト</t>
    </rPh>
    <rPh sb="238" eb="241">
      <t>ゲスイドウ</t>
    </rPh>
    <rPh sb="241" eb="244">
      <t>シヨウリョウ</t>
    </rPh>
    <rPh sb="245" eb="247">
      <t>リュウイキ</t>
    </rPh>
    <rPh sb="247" eb="250">
      <t>ゲスイドウ</t>
    </rPh>
    <rPh sb="250" eb="254">
      <t>イジカンリ</t>
    </rPh>
    <rPh sb="254" eb="257">
      <t>フタンキン</t>
    </rPh>
    <rPh sb="259" eb="261">
      <t>サガク</t>
    </rPh>
    <rPh sb="262" eb="265">
      <t>シヨウリョウ</t>
    </rPh>
    <rPh sb="266" eb="269">
      <t>フソクガク</t>
    </rPh>
    <rPh sb="271" eb="273">
      <t>カイゼン</t>
    </rPh>
    <rPh sb="276" eb="278">
      <t>ケイエイ</t>
    </rPh>
    <rPh sb="278" eb="281">
      <t>ケンゼンカ</t>
    </rPh>
    <rPh sb="282" eb="284">
      <t>シュダン</t>
    </rPh>
    <rPh sb="285" eb="286">
      <t>ヒト</t>
    </rPh>
    <rPh sb="294" eb="296">
      <t>レイワ</t>
    </rPh>
    <rPh sb="297" eb="299">
      <t>ネンド</t>
    </rPh>
    <rPh sb="300" eb="303">
      <t>ゼンネンド</t>
    </rPh>
    <rPh sb="304" eb="306">
      <t>ヒカク</t>
    </rPh>
    <rPh sb="308" eb="310">
      <t>シュウニュウ</t>
    </rPh>
    <rPh sb="311" eb="314">
      <t>ホカカイケイ</t>
    </rPh>
    <rPh sb="314" eb="317">
      <t>クリイレキン</t>
    </rPh>
    <rPh sb="318" eb="320">
      <t>ゲンガク</t>
    </rPh>
    <rPh sb="322" eb="325">
      <t>ブンリュウシキ</t>
    </rPh>
    <rPh sb="325" eb="328">
      <t>ゲスイドウ</t>
    </rPh>
    <rPh sb="328" eb="329">
      <t>トウ</t>
    </rPh>
    <rPh sb="330" eb="331">
      <t>ヨウ</t>
    </rPh>
    <rPh sb="333" eb="335">
      <t>ケイヒ</t>
    </rPh>
    <rPh sb="336" eb="337">
      <t>ゲン</t>
    </rPh>
    <rPh sb="462" eb="464">
      <t>チュウシ</t>
    </rPh>
    <rPh sb="497" eb="498">
      <t>ツト</t>
    </rPh>
    <rPh sb="546" eb="5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</si>
</sst>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D-4126-A5F1-D1E4B34A47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0.32</c:v>
                </c:pt>
                <c:pt idx="2">
                  <c:v>0.1</c:v>
                </c:pt>
                <c:pt idx="3">
                  <c:v>0.09</c:v>
                </c:pt>
                <c:pt idx="4">
                  <c:v>0.1</c:v>
                </c:pt>
              </c:numCache>
            </c:numRef>
          </c:val>
          <c:smooth val="0"/>
          <c:extLst>
            <c:ext xmlns:c16="http://schemas.microsoft.com/office/drawing/2014/chart" uri="{C3380CC4-5D6E-409C-BE32-E72D297353CC}">
              <c16:uniqueId val="{00000001-BD4D-4126-A5F1-D1E4B34A47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31-4A2B-AA4E-6406A86FA0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49.47</c:v>
                </c:pt>
                <c:pt idx="2">
                  <c:v>48.19</c:v>
                </c:pt>
                <c:pt idx="3">
                  <c:v>47.32</c:v>
                </c:pt>
                <c:pt idx="4">
                  <c:v>48.03</c:v>
                </c:pt>
              </c:numCache>
            </c:numRef>
          </c:val>
          <c:smooth val="0"/>
          <c:extLst>
            <c:ext xmlns:c16="http://schemas.microsoft.com/office/drawing/2014/chart" uri="{C3380CC4-5D6E-409C-BE32-E72D297353CC}">
              <c16:uniqueId val="{00000001-8731-4A2B-AA4E-6406A86FA0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88.39</c:v>
                </c:pt>
                <c:pt idx="1">
                  <c:v>89.22</c:v>
                </c:pt>
                <c:pt idx="2">
                  <c:v>89.58</c:v>
                </c:pt>
                <c:pt idx="3">
                  <c:v>89.92</c:v>
                </c:pt>
                <c:pt idx="4">
                  <c:v>90.02</c:v>
                </c:pt>
              </c:numCache>
            </c:numRef>
          </c:val>
          <c:extLst>
            <c:ext xmlns:c16="http://schemas.microsoft.com/office/drawing/2014/chart" uri="{C3380CC4-5D6E-409C-BE32-E72D297353CC}">
              <c16:uniqueId val="{00000000-1B85-4A8E-B699-7938C7FF55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82.06</c:v>
                </c:pt>
                <c:pt idx="2">
                  <c:v>82.26</c:v>
                </c:pt>
                <c:pt idx="3">
                  <c:v>81.33</c:v>
                </c:pt>
                <c:pt idx="4">
                  <c:v>80.95</c:v>
                </c:pt>
              </c:numCache>
            </c:numRef>
          </c:val>
          <c:smooth val="0"/>
          <c:extLst>
            <c:ext xmlns:c16="http://schemas.microsoft.com/office/drawing/2014/chart" uri="{C3380CC4-5D6E-409C-BE32-E72D297353CC}">
              <c16:uniqueId val="{00000001-1B85-4A8E-B699-7938C7FF55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62.38</c:v>
                </c:pt>
                <c:pt idx="1">
                  <c:v>63.86</c:v>
                </c:pt>
                <c:pt idx="2">
                  <c:v>64.53</c:v>
                </c:pt>
                <c:pt idx="3">
                  <c:v>69.67</c:v>
                </c:pt>
                <c:pt idx="4">
                  <c:v>69.62</c:v>
                </c:pt>
              </c:numCache>
            </c:numRef>
          </c:val>
          <c:extLst>
            <c:ext xmlns:c16="http://schemas.microsoft.com/office/drawing/2014/chart" uri="{C3380CC4-5D6E-409C-BE32-E72D297353CC}">
              <c16:uniqueId val="{00000000-D8CC-494B-AA05-E20525A6C8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C-494B-AA05-E20525A6C8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B-4264-9CBF-DDE6904A94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B-4264-9CBF-DDE6904A94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E-41E1-B040-305D5611AA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E-41E1-B040-305D5611AA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A1-4AEE-904D-2F0E1336DC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A1-4AEE-904D-2F0E1336DC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D9-4864-9E35-A035825CC7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D9-4864-9E35-A035825CC7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208.46</c:v>
                </c:pt>
                <c:pt idx="1">
                  <c:v>235.74</c:v>
                </c:pt>
                <c:pt idx="2">
                  <c:v>57.54</c:v>
                </c:pt>
                <c:pt idx="3">
                  <c:v>51.7</c:v>
                </c:pt>
                <c:pt idx="4">
                  <c:v>35.32</c:v>
                </c:pt>
              </c:numCache>
            </c:numRef>
          </c:val>
          <c:extLst>
            <c:ext xmlns:c16="http://schemas.microsoft.com/office/drawing/2014/chart" uri="{C3380CC4-5D6E-409C-BE32-E72D297353CC}">
              <c16:uniqueId val="{00000000-5356-41DC-B457-54FFF14B62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5356-41DC-B457-54FFF14B62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67.260000000000005</c:v>
                </c:pt>
                <c:pt idx="1">
                  <c:v>69.099999999999994</c:v>
                </c:pt>
                <c:pt idx="2">
                  <c:v>66.400000000000006</c:v>
                </c:pt>
                <c:pt idx="3">
                  <c:v>66.28</c:v>
                </c:pt>
                <c:pt idx="4">
                  <c:v>64.33</c:v>
                </c:pt>
              </c:numCache>
            </c:numRef>
          </c:val>
          <c:extLst>
            <c:ext xmlns:c16="http://schemas.microsoft.com/office/drawing/2014/chart" uri="{C3380CC4-5D6E-409C-BE32-E72D297353CC}">
              <c16:uniqueId val="{00000000-B8E1-4594-9E88-D89DAF0AE9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79.77</c:v>
                </c:pt>
                <c:pt idx="2">
                  <c:v>79.63</c:v>
                </c:pt>
                <c:pt idx="3">
                  <c:v>76.78</c:v>
                </c:pt>
                <c:pt idx="4">
                  <c:v>75.41</c:v>
                </c:pt>
              </c:numCache>
            </c:numRef>
          </c:val>
          <c:smooth val="0"/>
          <c:extLst>
            <c:ext xmlns:c16="http://schemas.microsoft.com/office/drawing/2014/chart" uri="{C3380CC4-5D6E-409C-BE32-E72D297353CC}">
              <c16:uniqueId val="{00000001-B8E1-4594-9E88-D89DAF0AE9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253.73</c:v>
                </c:pt>
                <c:pt idx="1">
                  <c:v>248.97</c:v>
                </c:pt>
                <c:pt idx="2">
                  <c:v>260.61</c:v>
                </c:pt>
                <c:pt idx="3">
                  <c:v>261.45999999999998</c:v>
                </c:pt>
                <c:pt idx="4">
                  <c:v>270.52999999999997</c:v>
                </c:pt>
              </c:numCache>
            </c:numRef>
          </c:val>
          <c:extLst>
            <c:ext xmlns:c16="http://schemas.microsoft.com/office/drawing/2014/chart" uri="{C3380CC4-5D6E-409C-BE32-E72D297353CC}">
              <c16:uniqueId val="{00000000-38C3-4602-A600-69C4DD2C4E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214.56</c:v>
                </c:pt>
                <c:pt idx="2">
                  <c:v>213.66</c:v>
                </c:pt>
                <c:pt idx="3">
                  <c:v>224.31</c:v>
                </c:pt>
                <c:pt idx="4">
                  <c:v>223.48</c:v>
                </c:pt>
              </c:numCache>
            </c:numRef>
          </c:val>
          <c:smooth val="0"/>
          <c:extLst>
            <c:ext xmlns:c16="http://schemas.microsoft.com/office/drawing/2014/chart" uri="{C3380CC4-5D6E-409C-BE32-E72D297353CC}">
              <c16:uniqueId val="{00000001-38C3-4602-A600-69C4DD2C4E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与謝野町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19777</v>
      </c>
      <c r="AM8" s="41"/>
      <c r="AN8" s="41"/>
      <c r="AO8" s="41"/>
      <c r="AP8" s="41"/>
      <c r="AQ8" s="41"/>
      <c r="AR8" s="41"/>
      <c r="AS8" s="41"/>
      <c r="AT8" s="34">
        <f>データ!T6</f>
        <v>108.38</v>
      </c>
      <c r="AU8" s="34"/>
      <c r="AV8" s="34"/>
      <c r="AW8" s="34"/>
      <c r="AX8" s="34"/>
      <c r="AY8" s="34"/>
      <c r="AZ8" s="34"/>
      <c r="BA8" s="34"/>
      <c r="BB8" s="34">
        <f>データ!U6</f>
        <v>182.48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26.02</v>
      </c>
      <c r="Q10" s="34"/>
      <c r="R10" s="34"/>
      <c r="S10" s="34"/>
      <c r="T10" s="34"/>
      <c r="U10" s="34"/>
      <c r="V10" s="34"/>
      <c r="W10" s="34">
        <f>データ!Q6</f>
        <v>99.77</v>
      </c>
      <c r="X10" s="34"/>
      <c r="Y10" s="34"/>
      <c r="Z10" s="34"/>
      <c r="AA10" s="34"/>
      <c r="AB10" s="34"/>
      <c r="AC10" s="34"/>
      <c r="AD10" s="41">
        <f>データ!R6</f>
        <v>3355</v>
      </c>
      <c r="AE10" s="41"/>
      <c r="AF10" s="41"/>
      <c r="AG10" s="41"/>
      <c r="AH10" s="41"/>
      <c r="AI10" s="41"/>
      <c r="AJ10" s="41"/>
      <c r="AK10" s="2"/>
      <c r="AL10" s="41">
        <f>データ!V6</f>
        <v>5110</v>
      </c>
      <c r="AM10" s="41"/>
      <c r="AN10" s="41"/>
      <c r="AO10" s="41"/>
      <c r="AP10" s="41"/>
      <c r="AQ10" s="41"/>
      <c r="AR10" s="41"/>
      <c r="AS10" s="41"/>
      <c r="AT10" s="34">
        <f>データ!W6</f>
        <v>2.17</v>
      </c>
      <c r="AU10" s="34"/>
      <c r="AV10" s="34"/>
      <c r="AW10" s="34"/>
      <c r="AX10" s="34"/>
      <c r="AY10" s="34"/>
      <c r="AZ10" s="34"/>
      <c r="BA10" s="34"/>
      <c r="BB10" s="34">
        <f>データ!X6</f>
        <v>2354.84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80n6lgk5+7rYpT8w/ogYzk6/x7zNbiQ7ARlsfLS5mSiFE34NnDO5kSyiEKMqF5n5ulT+f0OYEuVwrAU/tnDjpw==" saltValue="gzM+rzJQynIBjM8dJDf0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264652</v>
      </c>
      <c r="D6" s="19">
        <f t="shared" si="3"/>
        <v>47</v>
      </c>
      <c r="E6" s="19">
        <f t="shared" si="3"/>
        <v>17</v>
      </c>
      <c r="F6" s="19">
        <f t="shared" si="3"/>
        <v>1</v>
      </c>
      <c r="G6" s="19">
        <f t="shared" si="3"/>
        <v>0</v>
      </c>
      <c r="H6" s="19" t="str">
        <f t="shared" si="3"/>
        <v>京都府　与謝野町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26.02</v>
      </c>
      <c r="Q6" s="20">
        <f t="shared" si="3"/>
        <v>99.77</v>
      </c>
      <c r="R6" s="20">
        <f t="shared" si="3"/>
        <v>3355</v>
      </c>
      <c r="S6" s="20">
        <f t="shared" si="3"/>
        <v>19777</v>
      </c>
      <c r="T6" s="20">
        <f t="shared" si="3"/>
        <v>108.38</v>
      </c>
      <c r="U6" s="20">
        <f t="shared" si="3"/>
        <v>182.48</v>
      </c>
      <c r="V6" s="20">
        <f t="shared" si="3"/>
        <v>5110</v>
      </c>
      <c r="W6" s="20">
        <f t="shared" si="3"/>
        <v>2.17</v>
      </c>
      <c r="X6" s="20">
        <f t="shared" si="3"/>
        <v>2354.84</v>
      </c>
      <c r="Y6" s="21">
        <f>IF(Y7="",NA(),Y7)</f>
        <v>62.38</v>
      </c>
      <c r="Z6" s="21">
        <f t="shared" ref="Z6:AH6" si="4">IF(Z7="",NA(),Z7)</f>
        <v>63.86</v>
      </c>
      <c r="AA6" s="21">
        <f t="shared" si="4"/>
        <v>64.53</v>
      </c>
      <c r="AB6" s="21">
        <f t="shared" si="4"/>
        <v>69.67</v>
      </c>
      <c r="AC6" s="21">
        <f t="shared" si="4"/>
        <v>69.62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208.46</v>
      </c>
      <c r="BG6" s="21">
        <f t="shared" ref="BG6:BO6" si="7">IF(BG7="",NA(),BG7)</f>
        <v>235.74</v>
      </c>
      <c r="BH6" s="21">
        <f t="shared" si="7"/>
        <v>57.54</v>
      </c>
      <c r="BI6" s="21">
        <f t="shared" si="7"/>
        <v>51.7</v>
      </c>
      <c r="BJ6" s="21">
        <f t="shared" si="7"/>
        <v>35.32</v>
      </c>
      <c r="BK6" s="21">
        <f t="shared" si="7"/>
        <v>1001.3</v>
      </c>
      <c r="BL6" s="21">
        <f t="shared" si="7"/>
        <v>1245.0999999999999</v>
      </c>
      <c r="BM6" s="21">
        <f t="shared" si="7"/>
        <v>1108.8</v>
      </c>
      <c r="BN6" s="21">
        <f t="shared" si="7"/>
        <v>1194.56</v>
      </c>
      <c r="BO6" s="21">
        <f t="shared" si="7"/>
        <v>1174.6099999999999</v>
      </c>
      <c r="BP6" s="20" t="str">
        <f>IF(BP7="","",IF(BP7="-","【-】","【"&amp;SUBSTITUTE(TEXT(BP7,"#,##0.00"),"-","△")&amp;"】"))</f>
        <v>【630.82】</v>
      </c>
      <c r="BQ6" s="21">
        <f>IF(BQ7="",NA(),BQ7)</f>
        <v>67.260000000000005</v>
      </c>
      <c r="BR6" s="21">
        <f t="shared" ref="BR6:BZ6" si="8">IF(BR7="",NA(),BR7)</f>
        <v>69.099999999999994</v>
      </c>
      <c r="BS6" s="21">
        <f t="shared" si="8"/>
        <v>66.400000000000006</v>
      </c>
      <c r="BT6" s="21">
        <f t="shared" si="8"/>
        <v>66.28</v>
      </c>
      <c r="BU6" s="21">
        <f t="shared" si="8"/>
        <v>64.33</v>
      </c>
      <c r="BV6" s="21">
        <f t="shared" si="8"/>
        <v>81.88</v>
      </c>
      <c r="BW6" s="21">
        <f t="shared" si="8"/>
        <v>79.77</v>
      </c>
      <c r="BX6" s="21">
        <f t="shared" si="8"/>
        <v>79.63</v>
      </c>
      <c r="BY6" s="21">
        <f t="shared" si="8"/>
        <v>76.78</v>
      </c>
      <c r="BZ6" s="21">
        <f t="shared" si="8"/>
        <v>75.41</v>
      </c>
      <c r="CA6" s="20" t="str">
        <f>IF(CA7="","",IF(CA7="-","【-】","【"&amp;SUBSTITUTE(TEXT(CA7,"#,##0.00"),"-","△")&amp;"】"))</f>
        <v>【97.81】</v>
      </c>
      <c r="CB6" s="21">
        <f>IF(CB7="",NA(),CB7)</f>
        <v>253.73</v>
      </c>
      <c r="CC6" s="21">
        <f t="shared" ref="CC6:CK6" si="9">IF(CC7="",NA(),CC7)</f>
        <v>248.97</v>
      </c>
      <c r="CD6" s="21">
        <f t="shared" si="9"/>
        <v>260.61</v>
      </c>
      <c r="CE6" s="21">
        <f t="shared" si="9"/>
        <v>261.45999999999998</v>
      </c>
      <c r="CF6" s="21">
        <f t="shared" si="9"/>
        <v>270.52999999999997</v>
      </c>
      <c r="CG6" s="21">
        <f t="shared" si="9"/>
        <v>187.55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49.47</v>
      </c>
      <c r="CT6" s="21">
        <f t="shared" si="10"/>
        <v>48.19</v>
      </c>
      <c r="CU6" s="21">
        <f t="shared" si="10"/>
        <v>47.32</v>
      </c>
      <c r="CV6" s="21">
        <f t="shared" si="10"/>
        <v>48.03</v>
      </c>
      <c r="CW6" s="20" t="str">
        <f>IF(CW7="","",IF(CW7="-","【-】","【"&amp;SUBSTITUTE(TEXT(CW7,"#,##0.00"),"-","△")&amp;"】"))</f>
        <v>【58.94】</v>
      </c>
      <c r="CX6" s="21">
        <f>IF(CX7="",NA(),CX7)</f>
        <v>88.39</v>
      </c>
      <c r="CY6" s="21">
        <f t="shared" ref="CY6:DG6" si="11">IF(CY7="",NA(),CY7)</f>
        <v>89.22</v>
      </c>
      <c r="CZ6" s="21">
        <f t="shared" si="11"/>
        <v>89.58</v>
      </c>
      <c r="DA6" s="21">
        <f t="shared" si="11"/>
        <v>89.92</v>
      </c>
      <c r="DB6" s="21">
        <f t="shared" si="11"/>
        <v>90.02</v>
      </c>
      <c r="DC6" s="21">
        <f t="shared" si="11"/>
        <v>82.55</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264652</v>
      </c>
      <c r="D7" s="23">
        <v>47</v>
      </c>
      <c r="E7" s="23">
        <v>17</v>
      </c>
      <c r="F7" s="23">
        <v>1</v>
      </c>
      <c r="G7" s="23">
        <v>0</v>
      </c>
      <c r="H7" s="23" t="s">
        <v>97</v>
      </c>
      <c r="I7" s="23" t="s">
        <v>98</v>
      </c>
      <c r="J7" s="23" t="s">
        <v>99</v>
      </c>
      <c r="K7" s="23" t="s">
        <v>100</v>
      </c>
      <c r="L7" s="23" t="s">
        <v>101</v>
      </c>
      <c r="M7" s="23" t="s">
        <v>102</v>
      </c>
      <c r="N7" s="24" t="s">
        <v>103</v>
      </c>
      <c r="O7" s="24" t="s">
        <v>104</v>
      </c>
      <c r="P7" s="24">
        <v>26.02</v>
      </c>
      <c r="Q7" s="24">
        <v>99.77</v>
      </c>
      <c r="R7" s="24">
        <v>3355</v>
      </c>
      <c r="S7" s="24">
        <v>19777</v>
      </c>
      <c r="T7" s="24">
        <v>108.38</v>
      </c>
      <c r="U7" s="24">
        <v>182.48</v>
      </c>
      <c r="V7" s="24">
        <v>5110</v>
      </c>
      <c r="W7" s="24">
        <v>2.17</v>
      </c>
      <c r="X7" s="24">
        <v>2354.84</v>
      </c>
      <c r="Y7" s="24">
        <v>62.38</v>
      </c>
      <c r="Z7" s="24">
        <v>63.86</v>
      </c>
      <c r="AA7" s="24">
        <v>64.53</v>
      </c>
      <c r="AB7" s="24">
        <v>69.67</v>
      </c>
      <c r="AC7" s="24">
        <v>69.62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208.46</v>
      </c>
      <c r="BG7" s="24">
        <v>235.74</v>
      </c>
      <c r="BH7" s="24">
        <v>57.54</v>
      </c>
      <c r="BI7" s="24">
        <v>51.7</v>
      </c>
      <c r="BJ7" s="24">
        <v>35.32</v>
      </c>
      <c r="BK7" s="24">
        <v>1001.3</v>
      </c>
      <c r="BL7" s="24">
        <v>1245.0999999999999</v>
      </c>
      <c r="BM7" s="24">
        <v>1108.8</v>
      </c>
      <c r="BN7" s="24">
        <v>1194.56</v>
      </c>
      <c r="BO7" s="24">
        <v>1174.6099999999999</v>
      </c>
      <c r="BP7" s="24">
        <v>630.82000000000005</v>
      </c>
      <c r="BQ7" s="24">
        <v>67.260000000000005</v>
      </c>
      <c r="BR7" s="24">
        <v>69.099999999999994</v>
      </c>
      <c r="BS7" s="24">
        <v>66.400000000000006</v>
      </c>
      <c r="BT7" s="24">
        <v>66.28</v>
      </c>
      <c r="BU7" s="24">
        <v>64.33</v>
      </c>
      <c r="BV7" s="24">
        <v>81.88</v>
      </c>
      <c r="BW7" s="24">
        <v>79.77</v>
      </c>
      <c r="BX7" s="24">
        <v>79.63</v>
      </c>
      <c r="BY7" s="24">
        <v>76.78</v>
      </c>
      <c r="BZ7" s="24">
        <v>75.41</v>
      </c>
      <c r="CA7" s="24">
        <v>97.81</v>
      </c>
      <c r="CB7" s="24">
        <v>253.73</v>
      </c>
      <c r="CC7" s="24">
        <v>248.97</v>
      </c>
      <c r="CD7" s="24">
        <v>260.61</v>
      </c>
      <c r="CE7" s="24">
        <v>261.45999999999998</v>
      </c>
      <c r="CF7" s="24">
        <v>270.52999999999997</v>
      </c>
      <c r="CG7" s="24">
        <v>187.55</v>
      </c>
      <c r="CH7" s="24">
        <v>214.56</v>
      </c>
      <c r="CI7" s="24">
        <v>213.66</v>
      </c>
      <c r="CJ7" s="24">
        <v>224.31</v>
      </c>
      <c r="CK7" s="24">
        <v>223.48</v>
      </c>
      <c r="CL7" s="24">
        <v>138.75</v>
      </c>
      <c r="CM7" s="24" t="s">
        <v>103</v>
      </c>
      <c r="CN7" s="24" t="s">
        <v>103</v>
      </c>
      <c r="CO7" s="24" t="s">
        <v>103</v>
      </c>
      <c r="CP7" s="24" t="s">
        <v>103</v>
      </c>
      <c r="CQ7" s="24" t="s">
        <v>103</v>
      </c>
      <c r="CR7" s="24">
        <v>50.94</v>
      </c>
      <c r="CS7" s="24">
        <v>49.47</v>
      </c>
      <c r="CT7" s="24">
        <v>48.19</v>
      </c>
      <c r="CU7" s="24">
        <v>47.32</v>
      </c>
      <c r="CV7" s="24">
        <v>48.03</v>
      </c>
      <c r="CW7" s="24">
        <v>58.94</v>
      </c>
      <c r="CX7" s="24">
        <v>88.39</v>
      </c>
      <c r="CY7" s="24">
        <v>89.22</v>
      </c>
      <c r="CZ7" s="24">
        <v>89.58</v>
      </c>
      <c r="DA7" s="24">
        <v>89.92</v>
      </c>
      <c r="DB7" s="24">
        <v>90.02</v>
      </c>
      <c r="DC7" s="24">
        <v>82.55</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志賀　伸之</cp:lastModifiedBy>
  <cp:lastPrinted>2025-02-04T08:06:15Z</cp:lastPrinted>
  <dcterms:created xsi:type="dcterms:W3CDTF">2025-01-24T07:28:50Z</dcterms:created>
  <dcterms:modified xsi:type="dcterms:W3CDTF">2025-02-05T00:35:07Z</dcterms:modified>
  <cp:category/>
</cp:coreProperties>
</file>