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5 HPアップ版（最終版）\25 伊根町\"/>
    </mc:Choice>
  </mc:AlternateContent>
  <xr:revisionPtr revIDLastSave="0" documentId="13_ncr:1_{9D0FE741-036E-40CF-BEC7-CC8EFA30FF43}" xr6:coauthVersionLast="36" xr6:coauthVersionMax="47" xr10:uidLastSave="{00000000-0000-0000-0000-000000000000}"/>
  <workbookProtection workbookAlgorithmName="SHA-512" workbookHashValue="56fkqHzG6Ty8kl9ATwH5pw4hu/reNYE5HO3iuHO1cvfpg83il6qacs+YkhLMkasMGZCILnOLRZ16JiuhINUu1g==" workbookSaltValue="2VcMQbcs5UOyrfj+hTgMlw==" workbookSpinCount="100000" lockStructure="1"/>
  <bookViews>
    <workbookView xWindow="0" yWindow="0" windowWidth="23040" windowHeight="9552"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I10" i="4" s="1"/>
  <c r="N6" i="5"/>
  <c r="B10" i="4" s="1"/>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BB8" i="4"/>
  <c r="AT8" i="4"/>
  <c r="AL8" i="4"/>
  <c r="AD8" i="4"/>
  <c r="P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<sst xmlns="http://schemas.openxmlformats.org/spreadsheetml/2006/main" count="233" uniqueCount="116">
  <si>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</si>
  <si>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</si>
  <si>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</si>
  <si>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</si>
  <si>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</si>
  <si>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</si>
  <si>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</si>
  <si>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</si>
  <si>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</si>
  <si>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</si>
  <si>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</si>
  <si>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</si>
  <si>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</si>
  <si>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</si>
  <si>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</si>
  <si>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</si>
  <si>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</si>
  <si>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</si>
  <si>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</si>
  <si>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</si>
  <si>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</si>
  <si>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</si>
  <si>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</si>
  <si>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</si>
  <si>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</si>
  <si>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</si>
  <si>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</si>
  <si>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</si>
  <si>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</si>
  <si>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</si>
  <si>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</si>
  <si>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</si>
  <si>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</si>
  <si>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</si>
  <si>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</si>
  <si>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</si>
  <si>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</si>
  <si>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</si>
  <si>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</si>
  <si>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</si>
  <si>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</si>
  <si>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</si>
  <si>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</si>
  <si>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</si>
  <si>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</si>
  <si>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</si>
  <si>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</si>
  <si>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</si>
  <si>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</si>
  <si>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</si>
  <si>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</si>
  <si>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</si>
  <si>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</si>
  <si>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</si>
  <si>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</si>
  <si>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</si>
  <si>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</si>
  <si>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</si>
  <si>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</si>
  <si>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</si>
  <si>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</si>
  <si>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</si>
  <si>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</si>
  <si>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</si>
  <si>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</si>
  <si>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</si>
  <si>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</si>
  <si>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</si>
  <si>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</si>
  <si>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</si>
  <si>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</si>
  <si>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</si>
  <si>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</si>
  <si>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</si>
  <si>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</si>
  <si>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</si>
  <si>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</si>
  <si>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</si>
  <si>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</si>
  <si>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</si>
  <si>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</si>
  <si>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</si>
  <si>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</si>
  <si>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</si>
  <si>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</si>
  <si>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</si>
  <si>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</si>
  <si>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</si>
  <si>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</si>
  <si>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</si>
  <si>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</si>
  <si>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</si>
  <si>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</si>
  <si>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</si>
  <si>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</si>
  <si>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伊根町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</si>
  <si>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</si>
  <si>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</si>
  <si>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</si>
  <si>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</si>
  <si>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</si>
  <si>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</si>
  <si>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</si>
  <si>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</si>
  <si>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</si>
  <si>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</si>
  <si>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</si>
  <si>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</si>
  <si>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</si>
  <si>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</si>
  <si>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</si>
  <si>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</si>
  <si>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</si>
  <si>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③管路更新率
　耐用年数内の管路がほとんどであるが、耐用年数を経過した管路から、事業計画に基づき順次更新を行っている状況である。</t>
    <phoneticPr fontId="4"/>
  </si>
  <si>
    <t>　今後の事業運営について、給水人口の減少により、料金収入の減少が見込まれる中で、より一層の業務の効率化を図る必要がある。
　また施設の更新については、耐用年数に達していない施設がほとんどであり、管路更新率についても類似団体を上回る数値となっていることから、今後も引き続き事業計画に基づき計画的に更新を行い、水道水の安定供給に努める必要がある。
　令和6年4月に公営企業会計へ移行し、経営成績や財務状態などを的確に把握し、経営のさらなる健全化に努めたい。</t>
    <rPh sb="187" eb="189">
      <t>イコウ</t>
    </rPh>
    <rPh sb="191" eb="195">
      <t>ケイエイセイセキ</t>
    </rPh>
    <rPh sb="210" eb="212">
      <t>ケイエイ</t>
    </rPh>
    <rPh sb="217" eb="220">
      <t>ケンゼンカ</t>
    </rPh>
    <rPh sb="221" eb="222">
      <t>ツト</t>
    </rPh>
    <phoneticPr fontId="4"/>
  </si>
  <si>
    <t>①収益的収支比率
　類似団体と比較して高い数値であり、昨年度と比較し総費用が減少し数値も改善している。一方で100％を下回っている状況が続いているため、今後も引き続き経営改善に向けて、維持管理費の削減を行う必要がある。
④企業債残高対給水収益比率
　地方債残高が減少傾向にあることから、類似団体と比較して低い数値になっているため、今後の数値に注視する。
⑤料金回収率
　類似団体と比較して高い数値にはなっているが、依然として100％を下回っており、一般会計からの繰入金に頼っている状況である。
⑥給水原価
　昨年度と比較して、総費用が減少したことに伴い、類似団体と比較しても低くなっている。
⑦施設利用率
　配水量の低下に伴い、30％程度にとどまり、類似団体と比較しても低い数値となっている。施設規模を適正に把握し、規模の縮小も検討する。
⑧有収率
　計画的な管路の更新により、類似団体と比較して高いものとなっているが、昨年度と比較して悪化している。今後も引き続き計画的に管路の更新を行う必要がある。</t>
    <rPh sb="27" eb="30">
      <t>サクネンド</t>
    </rPh>
    <rPh sb="31" eb="33">
      <t>ヒカク</t>
    </rPh>
    <rPh sb="34" eb="37">
      <t>ソウヒヨウ</t>
    </rPh>
    <rPh sb="38" eb="40">
      <t>ゲンショウ</t>
    </rPh>
    <rPh sb="41" eb="43">
      <t>スウチ</t>
    </rPh>
    <rPh sb="44" eb="46">
      <t>カイゼン</t>
    </rPh>
    <rPh sb="51" eb="53">
      <t>イッポウ</t>
    </rPh>
    <rPh sb="59" eb="61">
      <t>シタマワ</t>
    </rPh>
    <rPh sb="65" eb="67">
      <t>ジョウキョウ</t>
    </rPh>
    <rPh sb="68" eb="69">
      <t>ツヅ</t>
    </rPh>
    <rPh sb="263" eb="266">
      <t>ソウヒヨウ</t>
    </rPh>
    <rPh sb="267" eb="269">
      <t>ゲンショウ</t>
    </rPh>
    <rPh sb="274" eb="275">
      <t>トモナ</t>
    </rPh>
    <rPh sb="410" eb="413">
      <t>サクネンド</t>
    </rPh>
    <rPh sb="414" eb="416">
      <t>ヒカク</t>
    </rPh>
    <rPh sb="418" eb="420">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</si>
</sst>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0.04</c:v>
                </c:pt>
                <c:pt idx="1">
                  <c:v>2.08</c:v>
                </c:pt>
                <c:pt idx="2" formatCode="#,##0.00;&quot;△&quot;#,##0.00">
                  <c:v>0</c:v>
                </c:pt>
                <c:pt idx="3">
                  <c:v>2.09</c:v>
                </c:pt>
                <c:pt idx="4">
                  <c:v>1.9</c:v>
                </c:pt>
              </c:numCache>
            </c:numRef>
          </c:val>
          <c:extLst>
            <c:ext xmlns:c16="http://schemas.microsoft.com/office/drawing/2014/chart" uri="{C3380CC4-5D6E-409C-BE32-E72D297353CC}">
              <c16:uniqueId val="{00000000-6C57-4402-8459-FA3907353E1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6C57-4402-8459-FA3907353E1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35.119999999999997</c:v>
                </c:pt>
                <c:pt idx="1">
                  <c:v>35.32</c:v>
                </c:pt>
                <c:pt idx="2">
                  <c:v>31.77</c:v>
                </c:pt>
                <c:pt idx="3">
                  <c:v>33.56</c:v>
                </c:pt>
                <c:pt idx="4">
                  <c:v>33.159999999999997</c:v>
                </c:pt>
              </c:numCache>
            </c:numRef>
          </c:val>
          <c:extLst>
            <c:ext xmlns:c16="http://schemas.microsoft.com/office/drawing/2014/chart" uri="{C3380CC4-5D6E-409C-BE32-E72D297353CC}">
              <c16:uniqueId val="{00000000-6577-47AC-BC70-15D58991E87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6577-47AC-BC70-15D58991E87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94.66</c:v>
                </c:pt>
                <c:pt idx="1">
                  <c:v>89.89</c:v>
                </c:pt>
                <c:pt idx="2">
                  <c:v>95.4</c:v>
                </c:pt>
                <c:pt idx="3">
                  <c:v>92.29</c:v>
                </c:pt>
                <c:pt idx="4">
                  <c:v>91.59</c:v>
                </c:pt>
              </c:numCache>
            </c:numRef>
          </c:val>
          <c:extLst>
            <c:ext xmlns:c16="http://schemas.microsoft.com/office/drawing/2014/chart" uri="{C3380CC4-5D6E-409C-BE32-E72D297353CC}">
              <c16:uniqueId val="{00000000-B10D-44E6-AFB1-27415B6BE9A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B10D-44E6-AFB1-27415B6BE9A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83.66</c:v>
                </c:pt>
                <c:pt idx="1">
                  <c:v>80.010000000000005</c:v>
                </c:pt>
                <c:pt idx="2">
                  <c:v>72.89</c:v>
                </c:pt>
                <c:pt idx="3">
                  <c:v>76.900000000000006</c:v>
                </c:pt>
                <c:pt idx="4">
                  <c:v>78.02</c:v>
                </c:pt>
              </c:numCache>
            </c:numRef>
          </c:val>
          <c:extLst>
            <c:ext xmlns:c16="http://schemas.microsoft.com/office/drawing/2014/chart" uri="{C3380CC4-5D6E-409C-BE32-E72D297353CC}">
              <c16:uniqueId val="{00000000-A52E-47E1-93D3-AE200009209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A52E-47E1-93D3-AE200009209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A7-4D99-B5ED-84BEC26D1FF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A7-4D99-B5ED-84BEC26D1FF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47-46B4-AF5A-30217566040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47-46B4-AF5A-30217566040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8C-48B6-B5CF-520D12E815F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8C-48B6-B5CF-520D12E815F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E1-4D16-828C-BB5FB700FA2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E1-4D16-828C-BB5FB700FA2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887.79</c:v>
                </c:pt>
                <c:pt idx="1">
                  <c:v>858.94</c:v>
                </c:pt>
                <c:pt idx="2">
                  <c:v>901.58</c:v>
                </c:pt>
                <c:pt idx="3">
                  <c:v>834</c:v>
                </c:pt>
                <c:pt idx="4">
                  <c:v>851.4</c:v>
                </c:pt>
              </c:numCache>
            </c:numRef>
          </c:val>
          <c:extLst>
            <c:ext xmlns:c16="http://schemas.microsoft.com/office/drawing/2014/chart" uri="{C3380CC4-5D6E-409C-BE32-E72D297353CC}">
              <c16:uniqueId val="{00000000-C31A-456A-8FC9-1AA56DF264F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C31A-456A-8FC9-1AA56DF264F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63.68</c:v>
                </c:pt>
                <c:pt idx="1">
                  <c:v>66.13</c:v>
                </c:pt>
                <c:pt idx="2">
                  <c:v>56.95</c:v>
                </c:pt>
                <c:pt idx="3">
                  <c:v>59.38</c:v>
                </c:pt>
                <c:pt idx="4">
                  <c:v>60.74</c:v>
                </c:pt>
              </c:numCache>
            </c:numRef>
          </c:val>
          <c:extLst>
            <c:ext xmlns:c16="http://schemas.microsoft.com/office/drawing/2014/chart" uri="{C3380CC4-5D6E-409C-BE32-E72D297353CC}">
              <c16:uniqueId val="{00000000-B1B2-4E8C-94E1-0C60E7DB560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B1B2-4E8C-94E1-0C60E7DB560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359.43</c:v>
                </c:pt>
                <c:pt idx="1">
                  <c:v>359.47</c:v>
                </c:pt>
                <c:pt idx="2">
                  <c:v>409.93</c:v>
                </c:pt>
                <c:pt idx="3">
                  <c:v>393.87</c:v>
                </c:pt>
                <c:pt idx="4">
                  <c:v>380.35</c:v>
                </c:pt>
              </c:numCache>
            </c:numRef>
          </c:val>
          <c:extLst>
            <c:ext xmlns:c16="http://schemas.microsoft.com/office/drawing/2014/chart" uri="{C3380CC4-5D6E-409C-BE32-E72D297353CC}">
              <c16:uniqueId val="{00000000-4372-455D-B066-1F921FC00B6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4372-455D-B066-1F921FC00B6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3" zoomScale="80" zoomScaleNormal="8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京都府　伊根町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D4</v>
      </c>
      <c r="X8" s="64"/>
      <c r="Y8" s="64"/>
      <c r="Z8" s="64"/>
      <c r="AA8" s="64"/>
      <c r="AB8" s="64"/>
      <c r="AC8" s="64"/>
      <c r="AD8" s="64" t="str">
        <f>データ!$M$6</f>
        <v>非設置</v>
      </c>
      <c r="AE8" s="64"/>
      <c r="AF8" s="64"/>
      <c r="AG8" s="64"/>
      <c r="AH8" s="64"/>
      <c r="AI8" s="64"/>
      <c r="AJ8" s="64"/>
      <c r="AK8" s="2"/>
      <c r="AL8" s="59">
        <f>データ!$R$6</f>
        <v>1914</v>
      </c>
      <c r="AM8" s="59"/>
      <c r="AN8" s="59"/>
      <c r="AO8" s="59"/>
      <c r="AP8" s="59"/>
      <c r="AQ8" s="59"/>
      <c r="AR8" s="59"/>
      <c r="AS8" s="59"/>
      <c r="AT8" s="35">
        <f>データ!$S$6</f>
        <v>61.95</v>
      </c>
      <c r="AU8" s="35"/>
      <c r="AV8" s="35"/>
      <c r="AW8" s="35"/>
      <c r="AX8" s="35"/>
      <c r="AY8" s="35"/>
      <c r="AZ8" s="35"/>
      <c r="BA8" s="35"/>
      <c r="BB8" s="35">
        <f>データ!$T$6</f>
        <v>30.9</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94.12</v>
      </c>
      <c r="Q10" s="35"/>
      <c r="R10" s="35"/>
      <c r="S10" s="35"/>
      <c r="T10" s="35"/>
      <c r="U10" s="35"/>
      <c r="V10" s="35"/>
      <c r="W10" s="59">
        <f>データ!$Q$6</f>
        <v>3575</v>
      </c>
      <c r="X10" s="59"/>
      <c r="Y10" s="59"/>
      <c r="Z10" s="59"/>
      <c r="AA10" s="59"/>
      <c r="AB10" s="59"/>
      <c r="AC10" s="59"/>
      <c r="AD10" s="2"/>
      <c r="AE10" s="2"/>
      <c r="AF10" s="2"/>
      <c r="AG10" s="2"/>
      <c r="AH10" s="2"/>
      <c r="AI10" s="2"/>
      <c r="AJ10" s="2"/>
      <c r="AK10" s="2"/>
      <c r="AL10" s="59">
        <f>データ!$U$6</f>
        <v>1793</v>
      </c>
      <c r="AM10" s="59"/>
      <c r="AN10" s="59"/>
      <c r="AO10" s="59"/>
      <c r="AP10" s="59"/>
      <c r="AQ10" s="59"/>
      <c r="AR10" s="59"/>
      <c r="AS10" s="59"/>
      <c r="AT10" s="35">
        <f>データ!$V$6</f>
        <v>2.2000000000000002</v>
      </c>
      <c r="AU10" s="35"/>
      <c r="AV10" s="35"/>
      <c r="AW10" s="35"/>
      <c r="AX10" s="35"/>
      <c r="AY10" s="35"/>
      <c r="AZ10" s="35"/>
      <c r="BA10" s="35"/>
      <c r="BB10" s="35">
        <f>データ!$W$6</f>
        <v>815</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115</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113</v>
      </c>
      <c r="BM47" s="37"/>
      <c r="BN47" s="37"/>
      <c r="BO47" s="37"/>
      <c r="BP47" s="37"/>
      <c r="BQ47" s="37"/>
      <c r="BR47" s="37"/>
      <c r="BS47" s="37"/>
      <c r="BT47" s="37"/>
      <c r="BU47" s="37"/>
      <c r="BV47" s="37"/>
      <c r="BW47" s="37"/>
      <c r="BX47" s="37"/>
      <c r="BY47" s="37"/>
      <c r="BZ47" s="3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114</v>
      </c>
      <c r="BM66" s="37"/>
      <c r="BN66" s="37"/>
      <c r="BO66" s="37"/>
      <c r="BP66" s="37"/>
      <c r="BQ66" s="37"/>
      <c r="BR66" s="37"/>
      <c r="BS66" s="37"/>
      <c r="BT66" s="37"/>
      <c r="BU66" s="37"/>
      <c r="BV66" s="37"/>
      <c r="BW66" s="37"/>
      <c r="BX66" s="37"/>
      <c r="BY66" s="37"/>
      <c r="BZ66" s="3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lV9942/lx7d2duTbRW2jW6k05vVtCaVulvEiXdehYcg7nZZFOwkj9MuRL9qZLr6b4283K4TOzJ11HAzIBSu1Mw==" saltValue="DeumY9fIKhFDEF5ypqUR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264636</v>
      </c>
      <c r="D6" s="20">
        <f t="shared" si="3"/>
        <v>47</v>
      </c>
      <c r="E6" s="20">
        <f t="shared" si="3"/>
        <v>1</v>
      </c>
      <c r="F6" s="20">
        <f t="shared" si="3"/>
        <v>0</v>
      </c>
      <c r="G6" s="20">
        <f t="shared" si="3"/>
        <v>0</v>
      </c>
      <c r="H6" s="20" t="str">
        <f t="shared" si="3"/>
        <v>京都府　伊根町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94.12</v>
      </c>
      <c r="Q6" s="21">
        <f t="shared" si="3"/>
        <v>3575</v>
      </c>
      <c r="R6" s="21">
        <f t="shared" si="3"/>
        <v>1914</v>
      </c>
      <c r="S6" s="21">
        <f t="shared" si="3"/>
        <v>61.95</v>
      </c>
      <c r="T6" s="21">
        <f t="shared" si="3"/>
        <v>30.9</v>
      </c>
      <c r="U6" s="21">
        <f t="shared" si="3"/>
        <v>1793</v>
      </c>
      <c r="V6" s="21">
        <f t="shared" si="3"/>
        <v>2.2000000000000002</v>
      </c>
      <c r="W6" s="21">
        <f t="shared" si="3"/>
        <v>815</v>
      </c>
      <c r="X6" s="22">
        <f>IF(X7="",NA(),X7)</f>
        <v>83.66</v>
      </c>
      <c r="Y6" s="22">
        <f t="shared" ref="Y6:AG6" si="4">IF(Y7="",NA(),Y7)</f>
        <v>80.010000000000005</v>
      </c>
      <c r="Z6" s="22">
        <f t="shared" si="4"/>
        <v>72.89</v>
      </c>
      <c r="AA6" s="22">
        <f t="shared" si="4"/>
        <v>76.900000000000006</v>
      </c>
      <c r="AB6" s="22">
        <f t="shared" si="4"/>
        <v>78.02</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887.79</v>
      </c>
      <c r="BF6" s="22">
        <f t="shared" ref="BF6:BN6" si="7">IF(BF7="",NA(),BF7)</f>
        <v>858.94</v>
      </c>
      <c r="BG6" s="22">
        <f t="shared" si="7"/>
        <v>901.58</v>
      </c>
      <c r="BH6" s="22">
        <f t="shared" si="7"/>
        <v>834</v>
      </c>
      <c r="BI6" s="22">
        <f t="shared" si="7"/>
        <v>851.4</v>
      </c>
      <c r="BJ6" s="22">
        <f t="shared" si="7"/>
        <v>1183.92</v>
      </c>
      <c r="BK6" s="22">
        <f t="shared" si="7"/>
        <v>1128.72</v>
      </c>
      <c r="BL6" s="22">
        <f t="shared" si="7"/>
        <v>1125.25</v>
      </c>
      <c r="BM6" s="22">
        <f t="shared" si="7"/>
        <v>1157.05</v>
      </c>
      <c r="BN6" s="22">
        <f t="shared" si="7"/>
        <v>1228.8</v>
      </c>
      <c r="BO6" s="21" t="str">
        <f>IF(BO7="","",IF(BO7="-","【-】","【"&amp;SUBSTITUTE(TEXT(BO7,"#,##0.00"),"-","△")&amp;"】"))</f>
        <v>【1,045.20】</v>
      </c>
      <c r="BP6" s="22">
        <f>IF(BP7="",NA(),BP7)</f>
        <v>63.68</v>
      </c>
      <c r="BQ6" s="22">
        <f t="shared" ref="BQ6:BY6" si="8">IF(BQ7="",NA(),BQ7)</f>
        <v>66.13</v>
      </c>
      <c r="BR6" s="22">
        <f t="shared" si="8"/>
        <v>56.95</v>
      </c>
      <c r="BS6" s="22">
        <f t="shared" si="8"/>
        <v>59.38</v>
      </c>
      <c r="BT6" s="22">
        <f t="shared" si="8"/>
        <v>60.74</v>
      </c>
      <c r="BU6" s="22">
        <f t="shared" si="8"/>
        <v>42.5</v>
      </c>
      <c r="BV6" s="22">
        <f t="shared" si="8"/>
        <v>41.84</v>
      </c>
      <c r="BW6" s="22">
        <f t="shared" si="8"/>
        <v>41.44</v>
      </c>
      <c r="BX6" s="22">
        <f t="shared" si="8"/>
        <v>37.65</v>
      </c>
      <c r="BY6" s="22">
        <f t="shared" si="8"/>
        <v>37.31</v>
      </c>
      <c r="BZ6" s="21" t="str">
        <f>IF(BZ7="","",IF(BZ7="-","【-】","【"&amp;SUBSTITUTE(TEXT(BZ7,"#,##0.00"),"-","△")&amp;"】"))</f>
        <v>【49.51】</v>
      </c>
      <c r="CA6" s="22">
        <f>IF(CA7="",NA(),CA7)</f>
        <v>359.43</v>
      </c>
      <c r="CB6" s="22">
        <f t="shared" ref="CB6:CJ6" si="9">IF(CB7="",NA(),CB7)</f>
        <v>359.47</v>
      </c>
      <c r="CC6" s="22">
        <f t="shared" si="9"/>
        <v>409.93</v>
      </c>
      <c r="CD6" s="22">
        <f t="shared" si="9"/>
        <v>393.87</v>
      </c>
      <c r="CE6" s="22">
        <f t="shared" si="9"/>
        <v>380.35</v>
      </c>
      <c r="CF6" s="22">
        <f t="shared" si="9"/>
        <v>377.72</v>
      </c>
      <c r="CG6" s="22">
        <f t="shared" si="9"/>
        <v>390.47</v>
      </c>
      <c r="CH6" s="22">
        <f t="shared" si="9"/>
        <v>403.61</v>
      </c>
      <c r="CI6" s="22">
        <f t="shared" si="9"/>
        <v>442.82</v>
      </c>
      <c r="CJ6" s="22">
        <f t="shared" si="9"/>
        <v>425.76</v>
      </c>
      <c r="CK6" s="21" t="str">
        <f>IF(CK7="","",IF(CK7="-","【-】","【"&amp;SUBSTITUTE(TEXT(CK7,"#,##0.00"),"-","△")&amp;"】"))</f>
        <v>【317.14】</v>
      </c>
      <c r="CL6" s="22">
        <f>IF(CL7="",NA(),CL7)</f>
        <v>35.119999999999997</v>
      </c>
      <c r="CM6" s="22">
        <f t="shared" ref="CM6:CU6" si="10">IF(CM7="",NA(),CM7)</f>
        <v>35.32</v>
      </c>
      <c r="CN6" s="22">
        <f t="shared" si="10"/>
        <v>31.77</v>
      </c>
      <c r="CO6" s="22">
        <f t="shared" si="10"/>
        <v>33.56</v>
      </c>
      <c r="CP6" s="22">
        <f t="shared" si="10"/>
        <v>33.159999999999997</v>
      </c>
      <c r="CQ6" s="22">
        <f t="shared" si="10"/>
        <v>48.01</v>
      </c>
      <c r="CR6" s="22">
        <f t="shared" si="10"/>
        <v>49.08</v>
      </c>
      <c r="CS6" s="22">
        <f t="shared" si="10"/>
        <v>51.46</v>
      </c>
      <c r="CT6" s="22">
        <f t="shared" si="10"/>
        <v>51.84</v>
      </c>
      <c r="CU6" s="22">
        <f t="shared" si="10"/>
        <v>52.34</v>
      </c>
      <c r="CV6" s="21" t="str">
        <f>IF(CV7="","",IF(CV7="-","【-】","【"&amp;SUBSTITUTE(TEXT(CV7,"#,##0.00"),"-","△")&amp;"】"))</f>
        <v>【55.00】</v>
      </c>
      <c r="CW6" s="22">
        <f>IF(CW7="",NA(),CW7)</f>
        <v>94.66</v>
      </c>
      <c r="CX6" s="22">
        <f t="shared" ref="CX6:DF6" si="11">IF(CX7="",NA(),CX7)</f>
        <v>89.89</v>
      </c>
      <c r="CY6" s="22">
        <f t="shared" si="11"/>
        <v>95.4</v>
      </c>
      <c r="CZ6" s="22">
        <f t="shared" si="11"/>
        <v>92.29</v>
      </c>
      <c r="DA6" s="22">
        <f t="shared" si="11"/>
        <v>91.59</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0.04</v>
      </c>
      <c r="EE6" s="22">
        <f t="shared" ref="EE6:EM6" si="14">IF(EE7="",NA(),EE7)</f>
        <v>2.08</v>
      </c>
      <c r="EF6" s="21">
        <f t="shared" si="14"/>
        <v>0</v>
      </c>
      <c r="EG6" s="22">
        <f t="shared" si="14"/>
        <v>2.09</v>
      </c>
      <c r="EH6" s="22">
        <f t="shared" si="14"/>
        <v>1.9</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264636</v>
      </c>
      <c r="D7" s="24">
        <v>47</v>
      </c>
      <c r="E7" s="24">
        <v>1</v>
      </c>
      <c r="F7" s="24">
        <v>0</v>
      </c>
      <c r="G7" s="24">
        <v>0</v>
      </c>
      <c r="H7" s="24" t="s">
        <v>95</v>
      </c>
      <c r="I7" s="24" t="s">
        <v>96</v>
      </c>
      <c r="J7" s="24" t="s">
        <v>97</v>
      </c>
      <c r="K7" s="24" t="s">
        <v>98</v>
      </c>
      <c r="L7" s="24" t="s">
        <v>99</v>
      </c>
      <c r="M7" s="24" t="s">
        <v>100</v>
      </c>
      <c r="N7" s="25" t="s">
        <v>101</v>
      </c>
      <c r="O7" s="25" t="s">
        <v>102</v>
      </c>
      <c r="P7" s="25">
        <v>94.12</v>
      </c>
      <c r="Q7" s="25">
        <v>3575</v>
      </c>
      <c r="R7" s="25">
        <v>1914</v>
      </c>
      <c r="S7" s="25">
        <v>61.95</v>
      </c>
      <c r="T7" s="25">
        <v>30.9</v>
      </c>
      <c r="U7" s="25">
        <v>1793</v>
      </c>
      <c r="V7" s="25">
        <v>2.2000000000000002</v>
      </c>
      <c r="W7" s="25">
        <v>815</v>
      </c>
      <c r="X7" s="25">
        <v>83.66</v>
      </c>
      <c r="Y7" s="25">
        <v>80.010000000000005</v>
      </c>
      <c r="Z7" s="25">
        <v>72.89</v>
      </c>
      <c r="AA7" s="25">
        <v>76.900000000000006</v>
      </c>
      <c r="AB7" s="25">
        <v>78.02</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887.79</v>
      </c>
      <c r="BF7" s="25">
        <v>858.94</v>
      </c>
      <c r="BG7" s="25">
        <v>901.58</v>
      </c>
      <c r="BH7" s="25">
        <v>834</v>
      </c>
      <c r="BI7" s="25">
        <v>851.4</v>
      </c>
      <c r="BJ7" s="25">
        <v>1183.92</v>
      </c>
      <c r="BK7" s="25">
        <v>1128.72</v>
      </c>
      <c r="BL7" s="25">
        <v>1125.25</v>
      </c>
      <c r="BM7" s="25">
        <v>1157.05</v>
      </c>
      <c r="BN7" s="25">
        <v>1228.8</v>
      </c>
      <c r="BO7" s="25">
        <v>1045.2</v>
      </c>
      <c r="BP7" s="25">
        <v>63.68</v>
      </c>
      <c r="BQ7" s="25">
        <v>66.13</v>
      </c>
      <c r="BR7" s="25">
        <v>56.95</v>
      </c>
      <c r="BS7" s="25">
        <v>59.38</v>
      </c>
      <c r="BT7" s="25">
        <v>60.74</v>
      </c>
      <c r="BU7" s="25">
        <v>42.5</v>
      </c>
      <c r="BV7" s="25">
        <v>41.84</v>
      </c>
      <c r="BW7" s="25">
        <v>41.44</v>
      </c>
      <c r="BX7" s="25">
        <v>37.65</v>
      </c>
      <c r="BY7" s="25">
        <v>37.31</v>
      </c>
      <c r="BZ7" s="25">
        <v>49.51</v>
      </c>
      <c r="CA7" s="25">
        <v>359.43</v>
      </c>
      <c r="CB7" s="25">
        <v>359.47</v>
      </c>
      <c r="CC7" s="25">
        <v>409.93</v>
      </c>
      <c r="CD7" s="25">
        <v>393.87</v>
      </c>
      <c r="CE7" s="25">
        <v>380.35</v>
      </c>
      <c r="CF7" s="25">
        <v>377.72</v>
      </c>
      <c r="CG7" s="25">
        <v>390.47</v>
      </c>
      <c r="CH7" s="25">
        <v>403.61</v>
      </c>
      <c r="CI7" s="25">
        <v>442.82</v>
      </c>
      <c r="CJ7" s="25">
        <v>425.76</v>
      </c>
      <c r="CK7" s="25">
        <v>317.14</v>
      </c>
      <c r="CL7" s="25">
        <v>35.119999999999997</v>
      </c>
      <c r="CM7" s="25">
        <v>35.32</v>
      </c>
      <c r="CN7" s="25">
        <v>31.77</v>
      </c>
      <c r="CO7" s="25">
        <v>33.56</v>
      </c>
      <c r="CP7" s="25">
        <v>33.159999999999997</v>
      </c>
      <c r="CQ7" s="25">
        <v>48.01</v>
      </c>
      <c r="CR7" s="25">
        <v>49.08</v>
      </c>
      <c r="CS7" s="25">
        <v>51.46</v>
      </c>
      <c r="CT7" s="25">
        <v>51.84</v>
      </c>
      <c r="CU7" s="25">
        <v>52.34</v>
      </c>
      <c r="CV7" s="25">
        <v>55</v>
      </c>
      <c r="CW7" s="25">
        <v>94.66</v>
      </c>
      <c r="CX7" s="25">
        <v>89.89</v>
      </c>
      <c r="CY7" s="25">
        <v>95.4</v>
      </c>
      <c r="CZ7" s="25">
        <v>92.29</v>
      </c>
      <c r="DA7" s="25">
        <v>91.59</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0.04</v>
      </c>
      <c r="EE7" s="25">
        <v>2.08</v>
      </c>
      <c r="EF7" s="25">
        <v>0</v>
      </c>
      <c r="EG7" s="25">
        <v>2.09</v>
      </c>
      <c r="EH7" s="25">
        <v>1.9</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108</v>
      </c>
    </row>
    <row r="12" spans="1:144" x14ac:dyDescent="0.2">
      <c r="B12">
        <v>1</v>
      </c>
      <c r="C12">
        <v>1</v>
      </c>
      <c r="D12">
        <v>1</v>
      </c>
      <c r="E12">
        <v>1</v>
      </c>
      <c r="F12">
        <v>1</v>
      </c>
      <c r="G12" t="s">
        <v>109</v>
      </c>
    </row>
    <row r="13" spans="1:144" x14ac:dyDescent="0.2">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桑原　成史朗</cp:lastModifiedBy>
  <cp:lastPrinted>2025-02-05T07:57:32Z</cp:lastPrinted>
  <dcterms:created xsi:type="dcterms:W3CDTF">2025-01-24T06:40:29Z</dcterms:created>
  <dcterms:modified xsi:type="dcterms:W3CDTF">2025-02-21T01:07:52Z</dcterms:modified>
  <cp:category/>
</cp:coreProperties>
</file>