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PdeaXBTRSM9x1jWfJmYC4VFl2PU1lUBlC85Jo6tO7QErI5sIj+y0IyHM/dWoy7luSLHy/nHQUxQPXIfKh2vbw==" workbookSaltValue="n2mmJve5FoovAL+aONr13w==" workbookSpinCount="100000"/>
  <bookViews>
    <workbookView xWindow="0" yWindow="0" windowWidth="23040" windowHeight="9216"/>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<sst xmlns="http://schemas.openxmlformats.org/spreadsheetml/2006/main" xmlns:r="http://schemas.openxmlformats.org/officeDocument/2006/relationships" count="116" uniqueCount="116">
  <si>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</si>
  <si>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</si>
  <si>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</si>
  <si>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</si>
  <si>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</si>
  <si>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</si>
  <si>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</si>
  <si>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</si>
  <si>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</si>
  <si>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</si>
  <si>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</si>
  <si>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</si>
  <si>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</si>
  <si>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</si>
  <si>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</si>
  <si>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</si>
  <si>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</si>
  <si>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</si>
  <si>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</si>
  <si>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</si>
  <si>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</si>
  <si>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</si>
  <si>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</si>
  <si>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</si>
  <si>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</si>
  <si>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</si>
  <si>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</si>
  <si>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</si>
  <si>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</si>
  <si>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</si>
  <si>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</si>
  <si>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</si>
  <si>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</si>
  <si>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</si>
  <si>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</si>
  <si>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</si>
  <si>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</si>
  <si>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</si>
  <si>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</si>
  <si>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</si>
  <si>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</si>
  <si>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</si>
  <si>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</si>
  <si>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</si>
  <si>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</si>
  <si>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</si>
  <si>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</si>
  <si>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</si>
  <si>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</si>
  <si>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</si>
  <si>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</si>
  <si>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</si>
  <si>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</si>
  <si>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</si>
  <si>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</si>
  <si>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</si>
  <si>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</si>
  <si>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</si>
  <si>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</si>
  <si>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</si>
  <si>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</si>
  <si>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</si>
  <si>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</si>
  <si>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</si>
  <si>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</si>
  <si>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</si>
  <si>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</si>
  <si>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</si>
  <si>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</si>
  <si>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</si>
  <si>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</si>
  <si>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</si>
  <si>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</si>
  <si>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</si>
  <si>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</si>
  <si>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</si>
  <si>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</si>
  <si>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</si>
  <si>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</si>
  <si>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</si>
  <si>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</si>
  <si>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</si>
  <si>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</si>
  <si>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</si>
  <si>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</si>
  <si>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</si>
  <si>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</si>
  <si>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</si>
  <si>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</si>
  <si>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</si>
  <si>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</si>
  <si>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</si>
  <si>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</si>
  <si>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</si>
  <si>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</si>
  <si>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</si>
  <si>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</si>
  <si>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</si>
  <si>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</si>
  <si>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林業集落排水</t>
  </si>
  <si>
    <t>G2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</si>
  <si>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</si>
  <si>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</si>
  <si>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</si>
  <si>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</si>
  <si>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</si>
  <si>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</si>
  <si>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</si>
  <si>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</si>
  <si>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</si>
  <si>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</si>
  <si>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</si>
  <si>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</si>
  <si>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③管渠改善率
　供用開始から23年が過ぎたところで耐用年数を経過しておらず、現時点では管渠の更新・老朽化対策は必要ないが、今後発生する管渠老朽化に備え対策を検討していく必要がある。</t>
  </si>
  <si>
    <t>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</si>
  <si>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①収益的収支比率
　総収益は、一般会計からの繰入金に依存し例年並みの収益で100%に満たない状況である。繰入金を削減出来るよう経費削減に努める必要がある。
④企業債残高対事業規模比率
　平成28年度から営業収益で賄えない企業債償還金全額を基準内繰入（分流式下水道等）に改めたことから0％となっている。
⑤経費回収率
　汚水処理費が増加し、依然全国平均を上回る回収率となっているが、使用料で汚水処理費を賄えておらず、一般会計からの繰入金で補っているのが現状である。
⑥汚水処理原価
　有収水量は減少し、汚水処理費が増加したため前年度よりも増加した。全国平均を上回る高額コストとなっている。特に山間部の小規模な処理区域であるため、高齢化や人口減による有収水量の減少、維持管理費の増加により一気に原価が高騰する処理区である。
⑦施設利用率
　施設利用率については、21.74％と低く、計画時点より人口が減少していることが一因と考えられる。
⑧水洗化率
　100％を達成している。</t>
    <rPh sb="165" eb="167">
      <t>ゾウカ</t>
    </rPh>
    <rPh sb="169" eb="171">
      <t>イゼン</t>
    </rPh>
    <rPh sb="256" eb="258">
      <t>ゾウカ</t>
    </rPh>
    <rPh sb="268" eb="270">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</si>
</sst>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26.09</c:v>
                </c:pt>
                <c:pt idx="1">
                  <c:v>26.09</c:v>
                </c:pt>
                <c:pt idx="2">
                  <c:v>26.09</c:v>
                </c:pt>
                <c:pt idx="3">
                  <c:v>21.74</c:v>
                </c:pt>
                <c:pt idx="4">
                  <c:v>21.74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40.28</c:v>
                </c:pt>
                <c:pt idx="1">
                  <c:v>42.48</c:v>
                </c:pt>
                <c:pt idx="2">
                  <c:v>39.770000000000003</c:v>
                </c:pt>
                <c:pt idx="3">
                  <c:v>38.96</c:v>
                </c:pt>
                <c:pt idx="4">
                  <c:v>39.659999999999997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96.88</c:v>
                </c:pt>
                <c:pt idx="1">
                  <c:v>96.97</c:v>
                </c:pt>
                <c:pt idx="2">
                  <c:v>96.77</c:v>
                </c:pt>
                <c:pt idx="3">
                  <c:v>96.67</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90.78</c:v>
                </c:pt>
                <c:pt idx="1">
                  <c:v>90.73</c:v>
                </c:pt>
                <c:pt idx="2">
                  <c:v>91.64</c:v>
                </c:pt>
                <c:pt idx="3">
                  <c:v>91.6</c:v>
                </c:pt>
                <c:pt idx="4">
                  <c:v>92.03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78.209999999999994</c:v>
                </c:pt>
                <c:pt idx="1">
                  <c:v>78.75</c:v>
                </c:pt>
                <c:pt idx="2">
                  <c:v>77.12</c:v>
                </c:pt>
                <c:pt idx="3">
                  <c:v>74.83</c:v>
                </c:pt>
                <c:pt idx="4">
                  <c:v>80.989999999999995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544.96</c:v>
                </c:pt>
                <c:pt idx="1">
                  <c:v>406.44</c:v>
                </c:pt>
                <c:pt idx="2">
                  <c:v>254.5</c:v>
                </c:pt>
                <c:pt idx="3">
                  <c:v>365.75</c:v>
                </c:pt>
                <c:pt idx="4">
                  <c:v>482.31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38.619999999999997</c:v>
                </c:pt>
                <c:pt idx="1">
                  <c:v>32.5</c:v>
                </c:pt>
                <c:pt idx="2">
                  <c:v>35.630000000000003</c:v>
                </c:pt>
                <c:pt idx="3">
                  <c:v>41.71</c:v>
                </c:pt>
                <c:pt idx="4">
                  <c:v>34.979999999999997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42.51</c:v>
                </c:pt>
                <c:pt idx="1">
                  <c:v>35.93</c:v>
                </c:pt>
                <c:pt idx="2">
                  <c:v>36.1</c:v>
                </c:pt>
                <c:pt idx="3">
                  <c:v>35.5</c:v>
                </c:pt>
                <c:pt idx="4">
                  <c:v>35.119999999999997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889.66</c:v>
                </c:pt>
                <c:pt idx="1">
                  <c:v>1041.71</c:v>
                </c:pt>
                <c:pt idx="2">
                  <c:v>989</c:v>
                </c:pt>
                <c:pt idx="3">
                  <c:v>857.26</c:v>
                </c:pt>
                <c:pt idx="4">
                  <c:v>1026.9000000000001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447.34</c:v>
                </c:pt>
                <c:pt idx="1">
                  <c:v>499.55</c:v>
                </c:pt>
                <c:pt idx="2">
                  <c:v>529.77</c:v>
                </c:pt>
                <c:pt idx="3">
                  <c:v>523.41999999999996</c:v>
                </c:pt>
                <c:pt idx="4">
                  <c:v>526.79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【525.34】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【91.37】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【39.98】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【542.57】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22"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京丹波町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林業集落排水</v>
      </c>
      <c r="Q8" s="6"/>
      <c r="R8" s="6"/>
      <c r="S8" s="6"/>
      <c r="T8" s="6"/>
      <c r="U8" s="6"/>
      <c r="V8" s="6"/>
      <c r="W8" s="6" t="str">
        <f>データ!L6</f>
        <v>G2</v>
      </c>
      <c r="X8" s="6"/>
      <c r="Y8" s="6"/>
      <c r="Z8" s="6"/>
      <c r="AA8" s="6"/>
      <c r="AB8" s="6"/>
      <c r="AC8" s="6"/>
      <c r="AD8" s="20" t="str">
        <f>データ!$M$6</f>
        <v>非設置</v>
      </c>
      <c r="AE8" s="20"/>
      <c r="AF8" s="20"/>
      <c r="AG8" s="20"/>
      <c r="AH8" s="20"/>
      <c r="AI8" s="20"/>
      <c r="AJ8" s="20"/>
      <c r="AK8" s="3"/>
      <c r="AL8" s="21">
        <f>データ!S6</f>
        <v>12742</v>
      </c>
      <c r="AM8" s="21"/>
      <c r="AN8" s="21"/>
      <c r="AO8" s="21"/>
      <c r="AP8" s="21"/>
      <c r="AQ8" s="21"/>
      <c r="AR8" s="21"/>
      <c r="AS8" s="21"/>
      <c r="AT8" s="7">
        <f>データ!T6</f>
        <v>303.08999999999997</v>
      </c>
      <c r="AU8" s="7"/>
      <c r="AV8" s="7"/>
      <c r="AW8" s="7"/>
      <c r="AX8" s="7"/>
      <c r="AY8" s="7"/>
      <c r="AZ8" s="7"/>
      <c r="BA8" s="7"/>
      <c r="BB8" s="7">
        <f>データ!U6</f>
        <v>42.04</v>
      </c>
      <c r="BC8" s="7"/>
      <c r="BD8" s="7"/>
      <c r="BE8" s="7"/>
      <c r="BF8" s="7"/>
      <c r="BG8" s="7"/>
      <c r="BH8" s="7"/>
      <c r="BI8" s="7"/>
      <c r="BJ8" s="3"/>
      <c r="BK8" s="3"/>
      <c r="BL8" s="27" t="s">
        <v>15</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0.24</v>
      </c>
      <c r="Q10" s="7"/>
      <c r="R10" s="7"/>
      <c r="S10" s="7"/>
      <c r="T10" s="7"/>
      <c r="U10" s="7"/>
      <c r="V10" s="7"/>
      <c r="W10" s="7">
        <f>データ!Q6</f>
        <v>100</v>
      </c>
      <c r="X10" s="7"/>
      <c r="Y10" s="7"/>
      <c r="Z10" s="7"/>
      <c r="AA10" s="7"/>
      <c r="AB10" s="7"/>
      <c r="AC10" s="7"/>
      <c r="AD10" s="21">
        <f>データ!R6</f>
        <v>4180</v>
      </c>
      <c r="AE10" s="21"/>
      <c r="AF10" s="21"/>
      <c r="AG10" s="21"/>
      <c r="AH10" s="21"/>
      <c r="AI10" s="21"/>
      <c r="AJ10" s="21"/>
      <c r="AK10" s="2"/>
      <c r="AL10" s="21">
        <f>データ!V6</f>
        <v>30</v>
      </c>
      <c r="AM10" s="21"/>
      <c r="AN10" s="21"/>
      <c r="AO10" s="21"/>
      <c r="AP10" s="21"/>
      <c r="AQ10" s="21"/>
      <c r="AR10" s="21"/>
      <c r="AS10" s="21"/>
      <c r="AT10" s="7">
        <f>データ!W6</f>
        <v>0.18</v>
      </c>
      <c r="AU10" s="7"/>
      <c r="AV10" s="7"/>
      <c r="AW10" s="7"/>
      <c r="AX10" s="7"/>
      <c r="AY10" s="7"/>
      <c r="AZ10" s="7"/>
      <c r="BA10" s="7"/>
      <c r="BB10" s="7">
        <f>データ!X6</f>
        <v>166.67</v>
      </c>
      <c r="BC10" s="7"/>
      <c r="BD10" s="7"/>
      <c r="BE10" s="7"/>
      <c r="BF10" s="7"/>
      <c r="BG10" s="7"/>
      <c r="BH10" s="7"/>
      <c r="BI10" s="7"/>
      <c r="BJ10" s="2"/>
      <c r="BK10" s="2"/>
      <c r="BL10" s="29" t="s">
        <v>36</v>
      </c>
      <c r="BM10" s="41"/>
      <c r="BN10" s="50"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11</v>
      </c>
      <c r="J85" s="12" t="s">
        <v>49</v>
      </c>
      <c r="K85" s="12" t="s">
        <v>50</v>
      </c>
      <c r="L85" s="12" t="s">
        <v>4</v>
      </c>
      <c r="M85" s="12" t="s">
        <v>34</v>
      </c>
      <c r="N85" s="12" t="s">
        <v>51</v>
      </c>
      <c r="O85" s="12" t="s">
        <v>53</v>
      </c>
    </row>
    <row r="86" spans="1:78" hidden="1">
      <c r="B86" s="12"/>
      <c r="C86" s="12"/>
      <c r="D86" s="12"/>
      <c r="E86" s="12" t="str">
        <f>データ!AI6</f>
        <v/>
      </c>
      <c r="F86" s="12" t="s">
        <v>38</v>
      </c>
      <c r="G86" s="12" t="s">
        <v>38</v>
      </c>
      <c r="H86" s="12" t="str">
        <f>データ!BP6</f>
        <v>【525.34】</v>
      </c>
      <c r="I86" s="12" t="str">
        <f>データ!CA6</f>
        <v>【33.89】</v>
      </c>
      <c r="J86" s="12" t="str">
        <f>データ!CL6</f>
        <v>【542.57】</v>
      </c>
      <c r="K86" s="12" t="str">
        <f>データ!CW6</f>
        <v>【39.98】</v>
      </c>
      <c r="L86" s="12" t="str">
        <f>データ!DH6</f>
        <v>【91.37】</v>
      </c>
      <c r="M86" s="12" t="s">
        <v>38</v>
      </c>
      <c r="N86" s="12" t="s">
        <v>38</v>
      </c>
      <c r="O86" s="12" t="str">
        <f>データ!EO6</f>
        <v>【0.00】</v>
      </c>
    </row>
  </sheetData>
  <sheetProtection algorithmName="SHA-512" hashValue="/h2StnM8U2BlZq+HkvF/+lzfcCnv35UOod5chFl8mpLm94tpCb8Ue8kwSAou6XXmViVDh4UqsHPKWOyc43H22g==" saltValue="jKV3DgiJ0kJsEflyF1Dib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20</v>
      </c>
      <c r="B3" s="64" t="s">
        <v>2</v>
      </c>
      <c r="C3" s="64" t="s">
        <v>58</v>
      </c>
      <c r="D3" s="64" t="s">
        <v>59</v>
      </c>
      <c r="E3" s="64" t="s">
        <v>7</v>
      </c>
      <c r="F3" s="64" t="s">
        <v>6</v>
      </c>
      <c r="G3" s="64" t="s">
        <v>27</v>
      </c>
      <c r="H3" s="70" t="s">
        <v>55</v>
      </c>
      <c r="I3" s="73"/>
      <c r="J3" s="73"/>
      <c r="K3" s="73"/>
      <c r="L3" s="73"/>
      <c r="M3" s="73"/>
      <c r="N3" s="73"/>
      <c r="O3" s="73"/>
      <c r="P3" s="73"/>
      <c r="Q3" s="73"/>
      <c r="R3" s="73"/>
      <c r="S3" s="73"/>
      <c r="T3" s="73"/>
      <c r="U3" s="73"/>
      <c r="V3" s="73"/>
      <c r="W3" s="73"/>
      <c r="X3" s="78"/>
      <c r="Y3" s="81" t="s">
        <v>52</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60</v>
      </c>
      <c r="B4" s="65"/>
      <c r="C4" s="65"/>
      <c r="D4" s="65"/>
      <c r="E4" s="65"/>
      <c r="F4" s="65"/>
      <c r="G4" s="65"/>
      <c r="H4" s="71"/>
      <c r="I4" s="74"/>
      <c r="J4" s="74"/>
      <c r="K4" s="74"/>
      <c r="L4" s="74"/>
      <c r="M4" s="74"/>
      <c r="N4" s="74"/>
      <c r="O4" s="74"/>
      <c r="P4" s="74"/>
      <c r="Q4" s="74"/>
      <c r="R4" s="74"/>
      <c r="S4" s="74"/>
      <c r="T4" s="74"/>
      <c r="U4" s="74"/>
      <c r="V4" s="74"/>
      <c r="W4" s="74"/>
      <c r="X4" s="79"/>
      <c r="Y4" s="82" t="s">
        <v>26</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62</v>
      </c>
      <c r="BG4" s="82"/>
      <c r="BH4" s="82"/>
      <c r="BI4" s="82"/>
      <c r="BJ4" s="82"/>
      <c r="BK4" s="82"/>
      <c r="BL4" s="82"/>
      <c r="BM4" s="82"/>
      <c r="BN4" s="82"/>
      <c r="BO4" s="82"/>
      <c r="BP4" s="82"/>
      <c r="BQ4" s="82" t="s">
        <v>0</v>
      </c>
      <c r="BR4" s="82"/>
      <c r="BS4" s="82"/>
      <c r="BT4" s="82"/>
      <c r="BU4" s="82"/>
      <c r="BV4" s="82"/>
      <c r="BW4" s="82"/>
      <c r="BX4" s="82"/>
      <c r="BY4" s="82"/>
      <c r="BZ4" s="82"/>
      <c r="CA4" s="82"/>
      <c r="CB4" s="82" t="s">
        <v>61</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c r="A5" s="62" t="s">
        <v>69</v>
      </c>
      <c r="B5" s="66"/>
      <c r="C5" s="66"/>
      <c r="D5" s="66"/>
      <c r="E5" s="66"/>
      <c r="F5" s="66"/>
      <c r="G5" s="66"/>
      <c r="H5" s="72" t="s">
        <v>57</v>
      </c>
      <c r="I5" s="72" t="s">
        <v>70</v>
      </c>
      <c r="J5" s="72" t="s">
        <v>71</v>
      </c>
      <c r="K5" s="72" t="s">
        <v>72</v>
      </c>
      <c r="L5" s="72" t="s">
        <v>73</v>
      </c>
      <c r="M5" s="72" t="s">
        <v>8</v>
      </c>
      <c r="N5" s="72" t="s">
        <v>74</v>
      </c>
      <c r="O5" s="72" t="s">
        <v>75</v>
      </c>
      <c r="P5" s="72" t="s">
        <v>76</v>
      </c>
      <c r="Q5" s="72" t="s">
        <v>77</v>
      </c>
      <c r="R5" s="72" t="s">
        <v>78</v>
      </c>
      <c r="S5" s="72" t="s">
        <v>79</v>
      </c>
      <c r="T5" s="72" t="s">
        <v>80</v>
      </c>
      <c r="U5" s="72" t="s">
        <v>63</v>
      </c>
      <c r="V5" s="72" t="s">
        <v>81</v>
      </c>
      <c r="W5" s="72" t="s">
        <v>82</v>
      </c>
      <c r="X5" s="72" t="s">
        <v>83</v>
      </c>
      <c r="Y5" s="72" t="s">
        <v>84</v>
      </c>
      <c r="Z5" s="72" t="s">
        <v>85</v>
      </c>
      <c r="AA5" s="72" t="s">
        <v>86</v>
      </c>
      <c r="AB5" s="72" t="s">
        <v>87</v>
      </c>
      <c r="AC5" s="72" t="s">
        <v>88</v>
      </c>
      <c r="AD5" s="72" t="s">
        <v>90</v>
      </c>
      <c r="AE5" s="72" t="s">
        <v>91</v>
      </c>
      <c r="AF5" s="72" t="s">
        <v>92</v>
      </c>
      <c r="AG5" s="72" t="s">
        <v>93</v>
      </c>
      <c r="AH5" s="72" t="s">
        <v>94</v>
      </c>
      <c r="AI5" s="72" t="s">
        <v>44</v>
      </c>
      <c r="AJ5" s="72" t="s">
        <v>84</v>
      </c>
      <c r="AK5" s="72" t="s">
        <v>85</v>
      </c>
      <c r="AL5" s="72" t="s">
        <v>86</v>
      </c>
      <c r="AM5" s="72" t="s">
        <v>87</v>
      </c>
      <c r="AN5" s="72" t="s">
        <v>88</v>
      </c>
      <c r="AO5" s="72" t="s">
        <v>90</v>
      </c>
      <c r="AP5" s="72" t="s">
        <v>91</v>
      </c>
      <c r="AQ5" s="72" t="s">
        <v>92</v>
      </c>
      <c r="AR5" s="72" t="s">
        <v>93</v>
      </c>
      <c r="AS5" s="72" t="s">
        <v>94</v>
      </c>
      <c r="AT5" s="72" t="s">
        <v>89</v>
      </c>
      <c r="AU5" s="72" t="s">
        <v>84</v>
      </c>
      <c r="AV5" s="72" t="s">
        <v>85</v>
      </c>
      <c r="AW5" s="72" t="s">
        <v>86</v>
      </c>
      <c r="AX5" s="72" t="s">
        <v>87</v>
      </c>
      <c r="AY5" s="72" t="s">
        <v>88</v>
      </c>
      <c r="AZ5" s="72" t="s">
        <v>90</v>
      </c>
      <c r="BA5" s="72" t="s">
        <v>91</v>
      </c>
      <c r="BB5" s="72" t="s">
        <v>92</v>
      </c>
      <c r="BC5" s="72" t="s">
        <v>93</v>
      </c>
      <c r="BD5" s="72" t="s">
        <v>94</v>
      </c>
      <c r="BE5" s="72" t="s">
        <v>89</v>
      </c>
      <c r="BF5" s="72" t="s">
        <v>84</v>
      </c>
      <c r="BG5" s="72" t="s">
        <v>85</v>
      </c>
      <c r="BH5" s="72" t="s">
        <v>86</v>
      </c>
      <c r="BI5" s="72" t="s">
        <v>87</v>
      </c>
      <c r="BJ5" s="72" t="s">
        <v>88</v>
      </c>
      <c r="BK5" s="72" t="s">
        <v>90</v>
      </c>
      <c r="BL5" s="72" t="s">
        <v>91</v>
      </c>
      <c r="BM5" s="72" t="s">
        <v>92</v>
      </c>
      <c r="BN5" s="72" t="s">
        <v>93</v>
      </c>
      <c r="BO5" s="72" t="s">
        <v>94</v>
      </c>
      <c r="BP5" s="72" t="s">
        <v>89</v>
      </c>
      <c r="BQ5" s="72" t="s">
        <v>84</v>
      </c>
      <c r="BR5" s="72" t="s">
        <v>85</v>
      </c>
      <c r="BS5" s="72" t="s">
        <v>86</v>
      </c>
      <c r="BT5" s="72" t="s">
        <v>87</v>
      </c>
      <c r="BU5" s="72" t="s">
        <v>88</v>
      </c>
      <c r="BV5" s="72" t="s">
        <v>90</v>
      </c>
      <c r="BW5" s="72" t="s">
        <v>91</v>
      </c>
      <c r="BX5" s="72" t="s">
        <v>92</v>
      </c>
      <c r="BY5" s="72" t="s">
        <v>93</v>
      </c>
      <c r="BZ5" s="72" t="s">
        <v>94</v>
      </c>
      <c r="CA5" s="72" t="s">
        <v>89</v>
      </c>
      <c r="CB5" s="72" t="s">
        <v>84</v>
      </c>
      <c r="CC5" s="72" t="s">
        <v>85</v>
      </c>
      <c r="CD5" s="72" t="s">
        <v>86</v>
      </c>
      <c r="CE5" s="72" t="s">
        <v>87</v>
      </c>
      <c r="CF5" s="72" t="s">
        <v>88</v>
      </c>
      <c r="CG5" s="72" t="s">
        <v>90</v>
      </c>
      <c r="CH5" s="72" t="s">
        <v>91</v>
      </c>
      <c r="CI5" s="72" t="s">
        <v>92</v>
      </c>
      <c r="CJ5" s="72" t="s">
        <v>93</v>
      </c>
      <c r="CK5" s="72" t="s">
        <v>94</v>
      </c>
      <c r="CL5" s="72" t="s">
        <v>89</v>
      </c>
      <c r="CM5" s="72" t="s">
        <v>84</v>
      </c>
      <c r="CN5" s="72" t="s">
        <v>85</v>
      </c>
      <c r="CO5" s="72" t="s">
        <v>86</v>
      </c>
      <c r="CP5" s="72" t="s">
        <v>87</v>
      </c>
      <c r="CQ5" s="72" t="s">
        <v>88</v>
      </c>
      <c r="CR5" s="72" t="s">
        <v>90</v>
      </c>
      <c r="CS5" s="72" t="s">
        <v>91</v>
      </c>
      <c r="CT5" s="72" t="s">
        <v>92</v>
      </c>
      <c r="CU5" s="72" t="s">
        <v>93</v>
      </c>
      <c r="CV5" s="72" t="s">
        <v>94</v>
      </c>
      <c r="CW5" s="72" t="s">
        <v>89</v>
      </c>
      <c r="CX5" s="72" t="s">
        <v>84</v>
      </c>
      <c r="CY5" s="72" t="s">
        <v>85</v>
      </c>
      <c r="CZ5" s="72" t="s">
        <v>86</v>
      </c>
      <c r="DA5" s="72" t="s">
        <v>87</v>
      </c>
      <c r="DB5" s="72" t="s">
        <v>88</v>
      </c>
      <c r="DC5" s="72" t="s">
        <v>90</v>
      </c>
      <c r="DD5" s="72" t="s">
        <v>91</v>
      </c>
      <c r="DE5" s="72" t="s">
        <v>92</v>
      </c>
      <c r="DF5" s="72" t="s">
        <v>93</v>
      </c>
      <c r="DG5" s="72" t="s">
        <v>94</v>
      </c>
      <c r="DH5" s="72" t="s">
        <v>89</v>
      </c>
      <c r="DI5" s="72" t="s">
        <v>84</v>
      </c>
      <c r="DJ5" s="72" t="s">
        <v>85</v>
      </c>
      <c r="DK5" s="72" t="s">
        <v>86</v>
      </c>
      <c r="DL5" s="72" t="s">
        <v>87</v>
      </c>
      <c r="DM5" s="72" t="s">
        <v>88</v>
      </c>
      <c r="DN5" s="72" t="s">
        <v>90</v>
      </c>
      <c r="DO5" s="72" t="s">
        <v>91</v>
      </c>
      <c r="DP5" s="72" t="s">
        <v>92</v>
      </c>
      <c r="DQ5" s="72" t="s">
        <v>93</v>
      </c>
      <c r="DR5" s="72" t="s">
        <v>94</v>
      </c>
      <c r="DS5" s="72" t="s">
        <v>89</v>
      </c>
      <c r="DT5" s="72" t="s">
        <v>84</v>
      </c>
      <c r="DU5" s="72" t="s">
        <v>85</v>
      </c>
      <c r="DV5" s="72" t="s">
        <v>86</v>
      </c>
      <c r="DW5" s="72" t="s">
        <v>87</v>
      </c>
      <c r="DX5" s="72" t="s">
        <v>88</v>
      </c>
      <c r="DY5" s="72" t="s">
        <v>90</v>
      </c>
      <c r="DZ5" s="72" t="s">
        <v>91</v>
      </c>
      <c r="EA5" s="72" t="s">
        <v>92</v>
      </c>
      <c r="EB5" s="72" t="s">
        <v>93</v>
      </c>
      <c r="EC5" s="72" t="s">
        <v>94</v>
      </c>
      <c r="ED5" s="72" t="s">
        <v>89</v>
      </c>
      <c r="EE5" s="72" t="s">
        <v>84</v>
      </c>
      <c r="EF5" s="72" t="s">
        <v>85</v>
      </c>
      <c r="EG5" s="72" t="s">
        <v>86</v>
      </c>
      <c r="EH5" s="72" t="s">
        <v>87</v>
      </c>
      <c r="EI5" s="72" t="s">
        <v>88</v>
      </c>
      <c r="EJ5" s="72" t="s">
        <v>90</v>
      </c>
      <c r="EK5" s="72" t="s">
        <v>91</v>
      </c>
      <c r="EL5" s="72" t="s">
        <v>92</v>
      </c>
      <c r="EM5" s="72" t="s">
        <v>93</v>
      </c>
      <c r="EN5" s="72" t="s">
        <v>94</v>
      </c>
      <c r="EO5" s="72" t="s">
        <v>89</v>
      </c>
    </row>
    <row r="6" spans="1:145" s="61" customFormat="1">
      <c r="A6" s="62" t="s">
        <v>95</v>
      </c>
      <c r="B6" s="67">
        <f t="shared" ref="B6:X6" si="1">B7</f>
        <v>2023</v>
      </c>
      <c r="C6" s="67">
        <f t="shared" si="1"/>
        <v>264075</v>
      </c>
      <c r="D6" s="67">
        <f t="shared" si="1"/>
        <v>47</v>
      </c>
      <c r="E6" s="67">
        <f t="shared" si="1"/>
        <v>17</v>
      </c>
      <c r="F6" s="67">
        <f t="shared" si="1"/>
        <v>7</v>
      </c>
      <c r="G6" s="67">
        <f t="shared" si="1"/>
        <v>0</v>
      </c>
      <c r="H6" s="67" t="str">
        <f t="shared" si="1"/>
        <v>京都府　京丹波町</v>
      </c>
      <c r="I6" s="67" t="str">
        <f t="shared" si="1"/>
        <v>法非適用</v>
      </c>
      <c r="J6" s="67" t="str">
        <f t="shared" si="1"/>
        <v>下水道事業</v>
      </c>
      <c r="K6" s="67" t="str">
        <f t="shared" si="1"/>
        <v>林業集落排水</v>
      </c>
      <c r="L6" s="67" t="str">
        <f t="shared" si="1"/>
        <v>G2</v>
      </c>
      <c r="M6" s="67" t="str">
        <f t="shared" si="1"/>
        <v>非設置</v>
      </c>
      <c r="N6" s="75" t="str">
        <f t="shared" si="1"/>
        <v>-</v>
      </c>
      <c r="O6" s="75" t="str">
        <f t="shared" si="1"/>
        <v>該当数値なし</v>
      </c>
      <c r="P6" s="75">
        <f t="shared" si="1"/>
        <v>0.24</v>
      </c>
      <c r="Q6" s="75">
        <f t="shared" si="1"/>
        <v>100</v>
      </c>
      <c r="R6" s="75">
        <f t="shared" si="1"/>
        <v>4180</v>
      </c>
      <c r="S6" s="75">
        <f t="shared" si="1"/>
        <v>12742</v>
      </c>
      <c r="T6" s="75">
        <f t="shared" si="1"/>
        <v>303.08999999999997</v>
      </c>
      <c r="U6" s="75">
        <f t="shared" si="1"/>
        <v>42.04</v>
      </c>
      <c r="V6" s="75">
        <f t="shared" si="1"/>
        <v>30</v>
      </c>
      <c r="W6" s="75">
        <f t="shared" si="1"/>
        <v>0.18</v>
      </c>
      <c r="X6" s="75">
        <f t="shared" si="1"/>
        <v>166.67</v>
      </c>
      <c r="Y6" s="83">
        <f t="shared" ref="Y6:AH6" si="2">IF(Y7="",NA(),Y7)</f>
        <v>78.209999999999994</v>
      </c>
      <c r="Z6" s="83">
        <f t="shared" si="2"/>
        <v>78.75</v>
      </c>
      <c r="AA6" s="83">
        <f t="shared" si="2"/>
        <v>77.12</v>
      </c>
      <c r="AB6" s="83">
        <f t="shared" si="2"/>
        <v>74.83</v>
      </c>
      <c r="AC6" s="83">
        <f t="shared" si="2"/>
        <v>80.989999999999995</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75">
        <f t="shared" ref="BF6:BO6" si="5">IF(BF7="",NA(),BF7)</f>
        <v>0</v>
      </c>
      <c r="BG6" s="75">
        <f t="shared" si="5"/>
        <v>0</v>
      </c>
      <c r="BH6" s="75">
        <f t="shared" si="5"/>
        <v>0</v>
      </c>
      <c r="BI6" s="75">
        <f t="shared" si="5"/>
        <v>0</v>
      </c>
      <c r="BJ6" s="75">
        <f t="shared" si="5"/>
        <v>0</v>
      </c>
      <c r="BK6" s="83">
        <f t="shared" si="5"/>
        <v>544.96</v>
      </c>
      <c r="BL6" s="83">
        <f t="shared" si="5"/>
        <v>406.44</v>
      </c>
      <c r="BM6" s="83">
        <f t="shared" si="5"/>
        <v>254.5</v>
      </c>
      <c r="BN6" s="83">
        <f t="shared" si="5"/>
        <v>365.75</v>
      </c>
      <c r="BO6" s="83">
        <f t="shared" si="5"/>
        <v>482.31</v>
      </c>
      <c r="BP6" s="75" t="str">
        <f>IF(BP7="","",IF(BP7="-","【-】","【"&amp;SUBSTITUTE(TEXT(BP7,"#,##0.00"),"-","△")&amp;"】"))</f>
        <v>【525.34】</v>
      </c>
      <c r="BQ6" s="83">
        <f t="shared" ref="BQ6:BZ6" si="6">IF(BQ7="",NA(),BQ7)</f>
        <v>38.619999999999997</v>
      </c>
      <c r="BR6" s="83">
        <f t="shared" si="6"/>
        <v>32.5</v>
      </c>
      <c r="BS6" s="83">
        <f t="shared" si="6"/>
        <v>35.630000000000003</v>
      </c>
      <c r="BT6" s="83">
        <f t="shared" si="6"/>
        <v>41.71</v>
      </c>
      <c r="BU6" s="83">
        <f t="shared" si="6"/>
        <v>34.979999999999997</v>
      </c>
      <c r="BV6" s="83">
        <f t="shared" si="6"/>
        <v>42.51</v>
      </c>
      <c r="BW6" s="83">
        <f t="shared" si="6"/>
        <v>35.93</v>
      </c>
      <c r="BX6" s="83">
        <f t="shared" si="6"/>
        <v>36.1</v>
      </c>
      <c r="BY6" s="83">
        <f t="shared" si="6"/>
        <v>35.5</v>
      </c>
      <c r="BZ6" s="83">
        <f t="shared" si="6"/>
        <v>35.119999999999997</v>
      </c>
      <c r="CA6" s="75" t="str">
        <f>IF(CA7="","",IF(CA7="-","【-】","【"&amp;SUBSTITUTE(TEXT(CA7,"#,##0.00"),"-","△")&amp;"】"))</f>
        <v>【33.89】</v>
      </c>
      <c r="CB6" s="83">
        <f t="shared" ref="CB6:CK6" si="7">IF(CB7="",NA(),CB7)</f>
        <v>889.66</v>
      </c>
      <c r="CC6" s="83">
        <f t="shared" si="7"/>
        <v>1041.71</v>
      </c>
      <c r="CD6" s="83">
        <f t="shared" si="7"/>
        <v>989</v>
      </c>
      <c r="CE6" s="83">
        <f t="shared" si="7"/>
        <v>857.26</v>
      </c>
      <c r="CF6" s="83">
        <f t="shared" si="7"/>
        <v>1026.9000000000001</v>
      </c>
      <c r="CG6" s="83">
        <f t="shared" si="7"/>
        <v>447.34</v>
      </c>
      <c r="CH6" s="83">
        <f t="shared" si="7"/>
        <v>499.55</v>
      </c>
      <c r="CI6" s="83">
        <f t="shared" si="7"/>
        <v>529.77</v>
      </c>
      <c r="CJ6" s="83">
        <f t="shared" si="7"/>
        <v>523.41999999999996</v>
      </c>
      <c r="CK6" s="83">
        <f t="shared" si="7"/>
        <v>526.79</v>
      </c>
      <c r="CL6" s="75" t="str">
        <f>IF(CL7="","",IF(CL7="-","【-】","【"&amp;SUBSTITUTE(TEXT(CL7,"#,##0.00"),"-","△")&amp;"】"))</f>
        <v>【542.57】</v>
      </c>
      <c r="CM6" s="83">
        <f t="shared" ref="CM6:CV6" si="8">IF(CM7="",NA(),CM7)</f>
        <v>26.09</v>
      </c>
      <c r="CN6" s="83">
        <f t="shared" si="8"/>
        <v>26.09</v>
      </c>
      <c r="CO6" s="83">
        <f t="shared" si="8"/>
        <v>26.09</v>
      </c>
      <c r="CP6" s="83">
        <f t="shared" si="8"/>
        <v>21.74</v>
      </c>
      <c r="CQ6" s="83">
        <f t="shared" si="8"/>
        <v>21.74</v>
      </c>
      <c r="CR6" s="83">
        <f t="shared" si="8"/>
        <v>40.28</v>
      </c>
      <c r="CS6" s="83">
        <f t="shared" si="8"/>
        <v>42.48</v>
      </c>
      <c r="CT6" s="83">
        <f t="shared" si="8"/>
        <v>39.770000000000003</v>
      </c>
      <c r="CU6" s="83">
        <f t="shared" si="8"/>
        <v>38.96</v>
      </c>
      <c r="CV6" s="83">
        <f t="shared" si="8"/>
        <v>39.659999999999997</v>
      </c>
      <c r="CW6" s="75" t="str">
        <f>IF(CW7="","",IF(CW7="-","【-】","【"&amp;SUBSTITUTE(TEXT(CW7,"#,##0.00"),"-","△")&amp;"】"))</f>
        <v>【39.98】</v>
      </c>
      <c r="CX6" s="83">
        <f t="shared" ref="CX6:DG6" si="9">IF(CX7="",NA(),CX7)</f>
        <v>96.88</v>
      </c>
      <c r="CY6" s="83">
        <f t="shared" si="9"/>
        <v>96.97</v>
      </c>
      <c r="CZ6" s="83">
        <f t="shared" si="9"/>
        <v>96.77</v>
      </c>
      <c r="DA6" s="83">
        <f t="shared" si="9"/>
        <v>96.67</v>
      </c>
      <c r="DB6" s="83">
        <f t="shared" si="9"/>
        <v>100</v>
      </c>
      <c r="DC6" s="83">
        <f t="shared" si="9"/>
        <v>90.78</v>
      </c>
      <c r="DD6" s="83">
        <f t="shared" si="9"/>
        <v>90.73</v>
      </c>
      <c r="DE6" s="83">
        <f t="shared" si="9"/>
        <v>91.64</v>
      </c>
      <c r="DF6" s="83">
        <f t="shared" si="9"/>
        <v>91.6</v>
      </c>
      <c r="DG6" s="83">
        <f t="shared" si="9"/>
        <v>92.03</v>
      </c>
      <c r="DH6" s="75" t="str">
        <f>IF(DH7="","",IF(DH7="-","【-】","【"&amp;SUBSTITUTE(TEXT(DH7,"#,##0.00"),"-","△")&amp;"】"))</f>
        <v>【91.37】</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75">
        <f t="shared" si="12"/>
        <v>0</v>
      </c>
      <c r="EK6" s="75">
        <f t="shared" si="12"/>
        <v>0</v>
      </c>
      <c r="EL6" s="75">
        <f t="shared" si="12"/>
        <v>0</v>
      </c>
      <c r="EM6" s="75">
        <f t="shared" si="12"/>
        <v>0</v>
      </c>
      <c r="EN6" s="75">
        <f t="shared" si="12"/>
        <v>0</v>
      </c>
      <c r="EO6" s="75" t="str">
        <f>IF(EO7="","",IF(EO7="-","【-】","【"&amp;SUBSTITUTE(TEXT(EO7,"#,##0.00"),"-","△")&amp;"】"))</f>
        <v>【0.00】</v>
      </c>
    </row>
    <row r="7" spans="1:145" s="61" customFormat="1">
      <c r="A7" s="62"/>
      <c r="B7" s="68">
        <v>2023</v>
      </c>
      <c r="C7" s="68">
        <v>264075</v>
      </c>
      <c r="D7" s="68">
        <v>47</v>
      </c>
      <c r="E7" s="68">
        <v>17</v>
      </c>
      <c r="F7" s="68">
        <v>7</v>
      </c>
      <c r="G7" s="68">
        <v>0</v>
      </c>
      <c r="H7" s="68" t="s">
        <v>96</v>
      </c>
      <c r="I7" s="68" t="s">
        <v>97</v>
      </c>
      <c r="J7" s="68" t="s">
        <v>98</v>
      </c>
      <c r="K7" s="68" t="s">
        <v>99</v>
      </c>
      <c r="L7" s="68" t="s">
        <v>100</v>
      </c>
      <c r="M7" s="68" t="s">
        <v>101</v>
      </c>
      <c r="N7" s="76" t="s">
        <v>38</v>
      </c>
      <c r="O7" s="76" t="s">
        <v>102</v>
      </c>
      <c r="P7" s="76">
        <v>0.24</v>
      </c>
      <c r="Q7" s="76">
        <v>100</v>
      </c>
      <c r="R7" s="76">
        <v>4180</v>
      </c>
      <c r="S7" s="76">
        <v>12742</v>
      </c>
      <c r="T7" s="76">
        <v>303.08999999999997</v>
      </c>
      <c r="U7" s="76">
        <v>42.04</v>
      </c>
      <c r="V7" s="76">
        <v>30</v>
      </c>
      <c r="W7" s="76">
        <v>0.18</v>
      </c>
      <c r="X7" s="76">
        <v>166.67</v>
      </c>
      <c r="Y7" s="76">
        <v>78.209999999999994</v>
      </c>
      <c r="Z7" s="76">
        <v>78.75</v>
      </c>
      <c r="AA7" s="76">
        <v>77.12</v>
      </c>
      <c r="AB7" s="76">
        <v>74.83</v>
      </c>
      <c r="AC7" s="76">
        <v>80.989999999999995</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0</v>
      </c>
      <c r="BG7" s="76">
        <v>0</v>
      </c>
      <c r="BH7" s="76">
        <v>0</v>
      </c>
      <c r="BI7" s="76">
        <v>0</v>
      </c>
      <c r="BJ7" s="76">
        <v>0</v>
      </c>
      <c r="BK7" s="76">
        <v>544.96</v>
      </c>
      <c r="BL7" s="76">
        <v>406.44</v>
      </c>
      <c r="BM7" s="76">
        <v>254.5</v>
      </c>
      <c r="BN7" s="76">
        <v>365.75</v>
      </c>
      <c r="BO7" s="76">
        <v>482.31</v>
      </c>
      <c r="BP7" s="76">
        <v>525.34</v>
      </c>
      <c r="BQ7" s="76">
        <v>38.619999999999997</v>
      </c>
      <c r="BR7" s="76">
        <v>32.5</v>
      </c>
      <c r="BS7" s="76">
        <v>35.630000000000003</v>
      </c>
      <c r="BT7" s="76">
        <v>41.71</v>
      </c>
      <c r="BU7" s="76">
        <v>34.979999999999997</v>
      </c>
      <c r="BV7" s="76">
        <v>42.51</v>
      </c>
      <c r="BW7" s="76">
        <v>35.93</v>
      </c>
      <c r="BX7" s="76">
        <v>36.1</v>
      </c>
      <c r="BY7" s="76">
        <v>35.5</v>
      </c>
      <c r="BZ7" s="76">
        <v>35.119999999999997</v>
      </c>
      <c r="CA7" s="76">
        <v>33.89</v>
      </c>
      <c r="CB7" s="76">
        <v>889.66</v>
      </c>
      <c r="CC7" s="76">
        <v>1041.71</v>
      </c>
      <c r="CD7" s="76">
        <v>989</v>
      </c>
      <c r="CE7" s="76">
        <v>857.26</v>
      </c>
      <c r="CF7" s="76">
        <v>1026.9000000000001</v>
      </c>
      <c r="CG7" s="76">
        <v>447.34</v>
      </c>
      <c r="CH7" s="76">
        <v>499.55</v>
      </c>
      <c r="CI7" s="76">
        <v>529.77</v>
      </c>
      <c r="CJ7" s="76">
        <v>523.41999999999996</v>
      </c>
      <c r="CK7" s="76">
        <v>526.79</v>
      </c>
      <c r="CL7" s="76">
        <v>542.57000000000005</v>
      </c>
      <c r="CM7" s="76">
        <v>26.09</v>
      </c>
      <c r="CN7" s="76">
        <v>26.09</v>
      </c>
      <c r="CO7" s="76">
        <v>26.09</v>
      </c>
      <c r="CP7" s="76">
        <v>21.74</v>
      </c>
      <c r="CQ7" s="76">
        <v>21.74</v>
      </c>
      <c r="CR7" s="76">
        <v>40.28</v>
      </c>
      <c r="CS7" s="76">
        <v>42.48</v>
      </c>
      <c r="CT7" s="76">
        <v>39.770000000000003</v>
      </c>
      <c r="CU7" s="76">
        <v>38.96</v>
      </c>
      <c r="CV7" s="76">
        <v>39.659999999999997</v>
      </c>
      <c r="CW7" s="76">
        <v>39.979999999999997</v>
      </c>
      <c r="CX7" s="76">
        <v>96.88</v>
      </c>
      <c r="CY7" s="76">
        <v>96.97</v>
      </c>
      <c r="CZ7" s="76">
        <v>96.77</v>
      </c>
      <c r="DA7" s="76">
        <v>96.67</v>
      </c>
      <c r="DB7" s="76">
        <v>100</v>
      </c>
      <c r="DC7" s="76">
        <v>90.78</v>
      </c>
      <c r="DD7" s="76">
        <v>90.73</v>
      </c>
      <c r="DE7" s="76">
        <v>91.64</v>
      </c>
      <c r="DF7" s="76">
        <v>91.6</v>
      </c>
      <c r="DG7" s="76">
        <v>92.03</v>
      </c>
      <c r="DH7" s="76">
        <v>91.37</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0</v>
      </c>
      <c r="EK7" s="76">
        <v>0</v>
      </c>
      <c r="EL7" s="76">
        <v>0</v>
      </c>
      <c r="EM7" s="76">
        <v>0</v>
      </c>
      <c r="EN7" s="76">
        <v>0</v>
      </c>
      <c r="EO7" s="76">
        <v>0</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Atsushi-Kobayashi</cp:lastModifiedBy>
  <dcterms:created xsi:type="dcterms:W3CDTF">2025-01-24T07:38:51Z</dcterms:created>
  <dcterms:modified xsi:type="dcterms:W3CDTF">2025-01-29T23:43:12Z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2025-01-29T23:43:12Z</vt:filetime>
  </property>
</Properties>
</file>