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mnm-sv25\建設環境課\200水道係\☆報告文書\令和６年度\【2.6〆】経営分析比較表提出\"/>
    </mc:Choice>
  </mc:AlternateContent>
  <workbookProtection workbookAlgorithmName="SHA-512" workbookHashValue="NDemi+qlqYfZgWl+myqYuNOJEvwtFY3CCD+700HcoJiK2yuJ4Q+BcIIPk2niK1FY4RKMZVAab98WZ67SB2cBiA==" workbookSaltValue="QVCW9+fBUVRZS9IcKRsViA==" workbookSpinCount="100000" lockStructure="1"/>
  <bookViews>
    <workbookView xWindow="0" yWindow="0" windowWidth="19200" windowHeight="1089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<sst xmlns="http://schemas.openxmlformats.org/spreadsheetml/2006/main" count="233" uniqueCount="117">
  <si>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</si>
  <si>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</si>
  <si>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</si>
  <si>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</si>
  <si>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</si>
  <si>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</si>
  <si>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</si>
  <si>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</si>
  <si>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</si>
  <si>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</si>
  <si>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</si>
  <si>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</si>
  <si>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</si>
  <si>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</si>
  <si>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</si>
  <si>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</si>
  <si>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</si>
  <si>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</si>
  <si>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</si>
  <si>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</si>
  <si>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</si>
  <si>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</si>
  <si>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</si>
  <si>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</si>
  <si>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</si>
  <si>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</si>
  <si>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</si>
  <si>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</si>
  <si>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</si>
  <si>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</si>
  <si>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</si>
  <si>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</si>
  <si>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</si>
  <si>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</si>
  <si>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</si>
  <si>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</si>
  <si>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</si>
  <si>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</si>
  <si>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</si>
  <si>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</si>
  <si>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</si>
  <si>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</si>
  <si>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</si>
  <si>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</si>
  <si>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</si>
  <si>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</si>
  <si>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</si>
  <si>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</si>
  <si>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</si>
  <si>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</si>
  <si>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</si>
  <si>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</si>
  <si>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</si>
  <si>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</si>
  <si>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</si>
  <si>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</si>
  <si>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</si>
  <si>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</si>
  <si>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</si>
  <si>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</si>
  <si>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</si>
  <si>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</si>
  <si>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</si>
  <si>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</si>
  <si>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</si>
  <si>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</si>
  <si>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</si>
  <si>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</si>
  <si>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</si>
  <si>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</si>
  <si>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</si>
  <si>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</si>
  <si>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</si>
  <si>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</si>
  <si>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</si>
  <si>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</si>
  <si>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</si>
  <si>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</si>
  <si>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</si>
  <si>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</si>
  <si>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</si>
  <si>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</si>
  <si>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</si>
  <si>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</si>
  <si>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</si>
  <si>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</si>
  <si>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</si>
  <si>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</si>
  <si>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</si>
  <si>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</si>
  <si>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</si>
  <si>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</si>
  <si>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</si>
  <si>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</si>
  <si>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</si>
  <si>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南山城村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</si>
  <si>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</si>
  <si>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</si>
  <si>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</si>
  <si>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</si>
  <si>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</si>
  <si>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</si>
  <si>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</si>
  <si>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</si>
  <si>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</si>
  <si>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</si>
  <si>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</si>
  <si>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</si>
  <si>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</si>
  <si>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</si>
  <si>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</si>
  <si>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</si>
  <si>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</si>
  <si>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</si>
  <si>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高尾簡易水道は稼働後４０年以上が経過しており耐用年数を超える施設が出ている。特に管路ではVP管を使用しており、送水管・配水管ともに漏水が発生している状況である。
　令和４年度より、漏水多発箇所の布設替え工事を行っている。
　今後給水人口も減っていくなかで、厳しい財源状況ではあるが抜本的な更新計画を検討していく必要がある。</t>
    <phoneticPr fontId="4"/>
  </si>
  <si>
    <t>①収益的収支比率は４ヵ年と比べ％の値が低くなっている。また、類似団体平均と比較しても厳しい状況が続いている。
　依然として給水収益以外の収入として一般会計からの基準外負担金及び基準外補助金等に依存していることから、今後も引き続き維持管理費の削減などの経営改善の取組が必要である。
④水道施設老朽化に伴う施設改良工事を令和2年度より逐次行っており、それに伴い企業債残高が上がっている。
⑤給水に係る費用を給水収益で賄えていないので、一般会計からの基準内負担金及び基準外補助金等で補填している状況であり、経営状態としては厳しい状態である。
⑥給水原価は平均より大きく上回っている。集落が点在しているため、加圧施設等が多くなり設備の維持管理費用が多額になることが要因である。
⑦低下している要因として、節水型給水器の普及や人口減少に伴い、浄水使用量が少なくなったことが考えられる。
⑧漏水発生時点で早期に発見し修繕を行ったため有収率は高い状態である。</t>
    <rPh sb="80" eb="82">
      <t>キジュン</t>
    </rPh>
    <rPh sb="82" eb="83">
      <t>ガイ</t>
    </rPh>
    <rPh sb="83" eb="86">
      <t>フタンキン</t>
    </rPh>
    <rPh sb="86" eb="87">
      <t>オヨ</t>
    </rPh>
    <rPh sb="88" eb="90">
      <t>キジュン</t>
    </rPh>
    <rPh sb="90" eb="91">
      <t>ガイ</t>
    </rPh>
    <rPh sb="91" eb="94">
      <t>ホジョキン</t>
    </rPh>
    <rPh sb="94" eb="95">
      <t>ナド</t>
    </rPh>
    <rPh sb="142" eb="144">
      <t>スイドウ</t>
    </rPh>
    <rPh sb="144" eb="146">
      <t>シセツ</t>
    </rPh>
    <rPh sb="146" eb="149">
      <t>ロウキュウカ</t>
    </rPh>
    <rPh sb="150" eb="151">
      <t>トモナ</t>
    </rPh>
    <rPh sb="152" eb="154">
      <t>シセツ</t>
    </rPh>
    <rPh sb="154" eb="156">
      <t>カイリョウ</t>
    </rPh>
    <rPh sb="156" eb="158">
      <t>コウジ</t>
    </rPh>
    <rPh sb="159" eb="161">
      <t>レイワ</t>
    </rPh>
    <rPh sb="162" eb="164">
      <t>ネンド</t>
    </rPh>
    <rPh sb="166" eb="168">
      <t>チクジ</t>
    </rPh>
    <rPh sb="168" eb="169">
      <t>オコナ</t>
    </rPh>
    <rPh sb="177" eb="178">
      <t>トモナ</t>
    </rPh>
    <rPh sb="179" eb="181">
      <t>キギョウ</t>
    </rPh>
    <rPh sb="181" eb="182">
      <t>サイ</t>
    </rPh>
    <rPh sb="182" eb="184">
      <t>ザンダカ</t>
    </rPh>
    <rPh sb="185" eb="186">
      <t>ア</t>
    </rPh>
    <rPh sb="224" eb="227">
      <t>キジュンナイ</t>
    </rPh>
    <rPh sb="227" eb="229">
      <t>フタン</t>
    </rPh>
    <rPh sb="230" eb="231">
      <t>オヨ</t>
    </rPh>
    <rPh sb="232" eb="234">
      <t>キジュン</t>
    </rPh>
    <rPh sb="234" eb="235">
      <t>ガイ</t>
    </rPh>
    <rPh sb="235" eb="239">
      <t>ホジョキンナド</t>
    </rPh>
    <rPh sb="352" eb="355">
      <t>セッスイガタ</t>
    </rPh>
    <rPh sb="355" eb="357">
      <t>キュウスイ</t>
    </rPh>
    <rPh sb="357" eb="358">
      <t>キ</t>
    </rPh>
    <rPh sb="359" eb="361">
      <t>フキュウ</t>
    </rPh>
    <rPh sb="362" eb="364">
      <t>ジンコウ</t>
    </rPh>
    <rPh sb="364" eb="366">
      <t>ゲンショウ</t>
    </rPh>
    <rPh sb="367" eb="368">
      <t>トモナ</t>
    </rPh>
    <rPh sb="370" eb="372">
      <t>ジョウスイ</t>
    </rPh>
    <phoneticPr fontId="4"/>
  </si>
  <si>
    <t xml:space="preserve"> 本村の人口は年々減少しており、給水収益では事業費を賄えず一般会計からの基準内負担金及び基準外補助金等で補填している状況である。償還金についても、水道施設の老朽化に伴い施設改良工事を逐次行っており、企業債残高が多くなり償還金も増えているため、経営を圧迫している状況が続いている。
 しかし近年ではホテル・お茶工場の建設や開業が進んでおり、営業用水量の増加が見込まれている。
 今後はより近隣自治体との広域連携を視野に入れ、ハード統合は地理的に困難であってもソフト統合を目標とし、業務の効率化・事業費の削減を目指し経営改善を図る必要がある。</t>
    <rPh sb="36" eb="39">
      <t>キジュンナイ</t>
    </rPh>
    <rPh sb="39" eb="42">
      <t>フタンキン</t>
    </rPh>
    <rPh sb="42" eb="43">
      <t>オヨ</t>
    </rPh>
    <rPh sb="44" eb="46">
      <t>キジュン</t>
    </rPh>
    <rPh sb="46" eb="47">
      <t>ガイ</t>
    </rPh>
    <rPh sb="47" eb="51">
      <t>ホジョキンナド</t>
    </rPh>
    <rPh sb="73" eb="75">
      <t>スイドウ</t>
    </rPh>
    <rPh sb="75" eb="77">
      <t>シセツ</t>
    </rPh>
    <rPh sb="78" eb="81">
      <t>ロウキュウカ</t>
    </rPh>
    <rPh sb="82" eb="83">
      <t>トモナ</t>
    </rPh>
    <rPh sb="84" eb="86">
      <t>シセツ</t>
    </rPh>
    <rPh sb="86" eb="88">
      <t>カイリョウ</t>
    </rPh>
    <rPh sb="88" eb="90">
      <t>コウジ</t>
    </rPh>
    <rPh sb="91" eb="93">
      <t>チクジ</t>
    </rPh>
    <rPh sb="93" eb="94">
      <t>オコナ</t>
    </rPh>
    <rPh sb="109" eb="112">
      <t>ショウカンキン</t>
    </rPh>
    <rPh sb="113" eb="114">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</si>
</sst>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30-4D97-8B13-7790733BEDB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5F30-4D97-8B13-7790733BEDB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60.69</c:v>
                </c:pt>
                <c:pt idx="1">
                  <c:v>61.93</c:v>
                </c:pt>
                <c:pt idx="2">
                  <c:v>65.87</c:v>
                </c:pt>
                <c:pt idx="3">
                  <c:v>64.44</c:v>
                </c:pt>
                <c:pt idx="4">
                  <c:v>62.2</c:v>
                </c:pt>
              </c:numCache>
            </c:numRef>
          </c:val>
          <c:extLst>
            <c:ext xmlns:c16="http://schemas.microsoft.com/office/drawing/2014/chart" uri="{C3380CC4-5D6E-409C-BE32-E72D297353CC}">
              <c16:uniqueId val="{00000000-D894-4D53-A9F3-3B8587E21AF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D894-4D53-A9F3-3B8587E21AF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97.75</c:v>
                </c:pt>
                <c:pt idx="1">
                  <c:v>97.51</c:v>
                </c:pt>
                <c:pt idx="2">
                  <c:v>89.57</c:v>
                </c:pt>
                <c:pt idx="3">
                  <c:v>89.06</c:v>
                </c:pt>
                <c:pt idx="4">
                  <c:v>91.11</c:v>
                </c:pt>
              </c:numCache>
            </c:numRef>
          </c:val>
          <c:extLst>
            <c:ext xmlns:c16="http://schemas.microsoft.com/office/drawing/2014/chart" uri="{C3380CC4-5D6E-409C-BE32-E72D297353CC}">
              <c16:uniqueId val="{00000000-F97D-442A-A72F-29EFF7C2487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F97D-442A-A72F-29EFF7C2487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63.27</c:v>
                </c:pt>
                <c:pt idx="1">
                  <c:v>64.78</c:v>
                </c:pt>
                <c:pt idx="2">
                  <c:v>71.599999999999994</c:v>
                </c:pt>
                <c:pt idx="3">
                  <c:v>60.17</c:v>
                </c:pt>
                <c:pt idx="4">
                  <c:v>58.41</c:v>
                </c:pt>
              </c:numCache>
            </c:numRef>
          </c:val>
          <c:extLst>
            <c:ext xmlns:c16="http://schemas.microsoft.com/office/drawing/2014/chart" uri="{C3380CC4-5D6E-409C-BE32-E72D297353CC}">
              <c16:uniqueId val="{00000000-4808-4CC6-A546-E8E40B8F246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4808-4CC6-A546-E8E40B8F246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39-41A7-9522-2C280A79BE7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39-41A7-9522-2C280A79BE7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EE-4857-98D5-DBB9F7483C4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EE-4857-98D5-DBB9F7483C4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82-4E96-8A32-971792A4B3C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82-4E96-8A32-971792A4B3C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8A-492F-A2D3-73593A8E864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8A-492F-A2D3-73593A8E864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1779.92</c:v>
                </c:pt>
                <c:pt idx="1">
                  <c:v>1624.93</c:v>
                </c:pt>
                <c:pt idx="2">
                  <c:v>1533.35</c:v>
                </c:pt>
                <c:pt idx="3">
                  <c:v>1480.06</c:v>
                </c:pt>
                <c:pt idx="4">
                  <c:v>1535.15</c:v>
                </c:pt>
              </c:numCache>
            </c:numRef>
          </c:val>
          <c:extLst>
            <c:ext xmlns:c16="http://schemas.microsoft.com/office/drawing/2014/chart" uri="{C3380CC4-5D6E-409C-BE32-E72D297353CC}">
              <c16:uniqueId val="{00000000-59C6-4035-9936-AB796D1F4BF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59C6-4035-9936-AB796D1F4BF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28.01</c:v>
                </c:pt>
                <c:pt idx="1">
                  <c:v>28.77</c:v>
                </c:pt>
                <c:pt idx="2">
                  <c:v>35.78</c:v>
                </c:pt>
                <c:pt idx="3">
                  <c:v>30.82</c:v>
                </c:pt>
                <c:pt idx="4">
                  <c:v>29.82</c:v>
                </c:pt>
              </c:numCache>
            </c:numRef>
          </c:val>
          <c:extLst>
            <c:ext xmlns:c16="http://schemas.microsoft.com/office/drawing/2014/chart" uri="{C3380CC4-5D6E-409C-BE32-E72D297353CC}">
              <c16:uniqueId val="{00000000-2870-48D1-9C3F-4FBAAABC380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2870-48D1-9C3F-4FBAAABC380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903.52</c:v>
                </c:pt>
                <c:pt idx="1">
                  <c:v>883.51</c:v>
                </c:pt>
                <c:pt idx="2">
                  <c:v>720.88</c:v>
                </c:pt>
                <c:pt idx="3">
                  <c:v>846.8</c:v>
                </c:pt>
                <c:pt idx="4">
                  <c:v>807.56</c:v>
                </c:pt>
              </c:numCache>
            </c:numRef>
          </c:val>
          <c:extLst>
            <c:ext xmlns:c16="http://schemas.microsoft.com/office/drawing/2014/chart" uri="{C3380CC4-5D6E-409C-BE32-E72D297353CC}">
              <c16:uniqueId val="{00000000-22B9-4F53-A0E5-5FC5037EFE2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22B9-4F53-A0E5-5FC5037EFE2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G83" sqref="BG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京都府　南山城村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2447</v>
      </c>
      <c r="AM8" s="54"/>
      <c r="AN8" s="54"/>
      <c r="AO8" s="54"/>
      <c r="AP8" s="54"/>
      <c r="AQ8" s="54"/>
      <c r="AR8" s="54"/>
      <c r="AS8" s="54"/>
      <c r="AT8" s="44">
        <f>データ!$S$6</f>
        <v>64.11</v>
      </c>
      <c r="AU8" s="44"/>
      <c r="AV8" s="44"/>
      <c r="AW8" s="44"/>
      <c r="AX8" s="44"/>
      <c r="AY8" s="44"/>
      <c r="AZ8" s="44"/>
      <c r="BA8" s="44"/>
      <c r="BB8" s="44">
        <f>データ!$T$6</f>
        <v>38.17</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90.31</v>
      </c>
      <c r="Q10" s="44"/>
      <c r="R10" s="44"/>
      <c r="S10" s="44"/>
      <c r="T10" s="44"/>
      <c r="U10" s="44"/>
      <c r="V10" s="44"/>
      <c r="W10" s="54">
        <f>データ!$Q$6</f>
        <v>4554</v>
      </c>
      <c r="X10" s="54"/>
      <c r="Y10" s="54"/>
      <c r="Z10" s="54"/>
      <c r="AA10" s="54"/>
      <c r="AB10" s="54"/>
      <c r="AC10" s="54"/>
      <c r="AD10" s="2"/>
      <c r="AE10" s="2"/>
      <c r="AF10" s="2"/>
      <c r="AG10" s="2"/>
      <c r="AH10" s="2"/>
      <c r="AI10" s="2"/>
      <c r="AJ10" s="2"/>
      <c r="AK10" s="2"/>
      <c r="AL10" s="54">
        <f>データ!$U$6</f>
        <v>2190</v>
      </c>
      <c r="AM10" s="54"/>
      <c r="AN10" s="54"/>
      <c r="AO10" s="54"/>
      <c r="AP10" s="54"/>
      <c r="AQ10" s="54"/>
      <c r="AR10" s="54"/>
      <c r="AS10" s="54"/>
      <c r="AT10" s="44">
        <f>データ!$V$6</f>
        <v>6.23</v>
      </c>
      <c r="AU10" s="44"/>
      <c r="AV10" s="44"/>
      <c r="AW10" s="44"/>
      <c r="AX10" s="44"/>
      <c r="AY10" s="44"/>
      <c r="AZ10" s="44"/>
      <c r="BA10" s="44"/>
      <c r="BB10" s="44">
        <f>データ!$W$6</f>
        <v>351.52</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Hzk+N2X3kKFiayD9QAvXo6IODWq+gF1+dwBWvKL6vYX42Psv0alCoSe9tRY+W9GbeZnr2N8FXZ8gxuMkdbEv1g==" saltValue="d1FYKiWEt/FPWiyWdayz0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2023</v>
      </c>
      <c r="C6" s="20">
        <f t="shared" ref="C6:W6" si="3">C7</f>
        <v>263672</v>
      </c>
      <c r="D6" s="20">
        <f t="shared" si="3"/>
        <v>47</v>
      </c>
      <c r="E6" s="20">
        <f t="shared" si="3"/>
        <v>1</v>
      </c>
      <c r="F6" s="20">
        <f t="shared" si="3"/>
        <v>0</v>
      </c>
      <c r="G6" s="20">
        <f t="shared" si="3"/>
        <v>0</v>
      </c>
      <c r="H6" s="20" t="str">
        <f t="shared" si="3"/>
        <v>京都府　南山城村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90.31</v>
      </c>
      <c r="Q6" s="21">
        <f t="shared" si="3"/>
        <v>4554</v>
      </c>
      <c r="R6" s="21">
        <f t="shared" si="3"/>
        <v>2447</v>
      </c>
      <c r="S6" s="21">
        <f t="shared" si="3"/>
        <v>64.11</v>
      </c>
      <c r="T6" s="21">
        <f t="shared" si="3"/>
        <v>38.17</v>
      </c>
      <c r="U6" s="21">
        <f t="shared" si="3"/>
        <v>2190</v>
      </c>
      <c r="V6" s="21">
        <f t="shared" si="3"/>
        <v>6.23</v>
      </c>
      <c r="W6" s="21">
        <f t="shared" si="3"/>
        <v>351.52</v>
      </c>
      <c r="X6" s="22">
        <f>IF(X7="",NA(),X7)</f>
        <v>63.27</v>
      </c>
      <c r="Y6" s="22">
        <f t="shared" ref="Y6:AG6" si="4">IF(Y7="",NA(),Y7)</f>
        <v>64.78</v>
      </c>
      <c r="Z6" s="22">
        <f t="shared" si="4"/>
        <v>71.599999999999994</v>
      </c>
      <c r="AA6" s="22">
        <f t="shared" si="4"/>
        <v>60.17</v>
      </c>
      <c r="AB6" s="22">
        <f t="shared" si="4"/>
        <v>58.41</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1779.92</v>
      </c>
      <c r="BF6" s="22">
        <f t="shared" ref="BF6:BN6" si="7">IF(BF7="",NA(),BF7)</f>
        <v>1624.93</v>
      </c>
      <c r="BG6" s="22">
        <f t="shared" si="7"/>
        <v>1533.35</v>
      </c>
      <c r="BH6" s="22">
        <f t="shared" si="7"/>
        <v>1480.06</v>
      </c>
      <c r="BI6" s="22">
        <f t="shared" si="7"/>
        <v>1535.15</v>
      </c>
      <c r="BJ6" s="22">
        <f t="shared" si="7"/>
        <v>1018.52</v>
      </c>
      <c r="BK6" s="22">
        <f t="shared" si="7"/>
        <v>949.61</v>
      </c>
      <c r="BL6" s="22">
        <f t="shared" si="7"/>
        <v>918.84</v>
      </c>
      <c r="BM6" s="22">
        <f t="shared" si="7"/>
        <v>955.49</v>
      </c>
      <c r="BN6" s="22">
        <f t="shared" si="7"/>
        <v>1017.9</v>
      </c>
      <c r="BO6" s="21" t="str">
        <f>IF(BO7="","",IF(BO7="-","【-】","【"&amp;SUBSTITUTE(TEXT(BO7,"#,##0.00"),"-","△")&amp;"】"))</f>
        <v>【1,045.20】</v>
      </c>
      <c r="BP6" s="22">
        <f>IF(BP7="",NA(),BP7)</f>
        <v>28.01</v>
      </c>
      <c r="BQ6" s="22">
        <f t="shared" ref="BQ6:BY6" si="8">IF(BQ7="",NA(),BQ7)</f>
        <v>28.77</v>
      </c>
      <c r="BR6" s="22">
        <f t="shared" si="8"/>
        <v>35.78</v>
      </c>
      <c r="BS6" s="22">
        <f t="shared" si="8"/>
        <v>30.82</v>
      </c>
      <c r="BT6" s="22">
        <f t="shared" si="8"/>
        <v>29.82</v>
      </c>
      <c r="BU6" s="22">
        <f t="shared" si="8"/>
        <v>58.79</v>
      </c>
      <c r="BV6" s="22">
        <f t="shared" si="8"/>
        <v>58.41</v>
      </c>
      <c r="BW6" s="22">
        <f t="shared" si="8"/>
        <v>58.27</v>
      </c>
      <c r="BX6" s="22">
        <f t="shared" si="8"/>
        <v>55.15</v>
      </c>
      <c r="BY6" s="22">
        <f t="shared" si="8"/>
        <v>53.95</v>
      </c>
      <c r="BZ6" s="21" t="str">
        <f>IF(BZ7="","",IF(BZ7="-","【-】","【"&amp;SUBSTITUTE(TEXT(BZ7,"#,##0.00"),"-","△")&amp;"】"))</f>
        <v>【49.51】</v>
      </c>
      <c r="CA6" s="22">
        <f>IF(CA7="",NA(),CA7)</f>
        <v>903.52</v>
      </c>
      <c r="CB6" s="22">
        <f t="shared" ref="CB6:CJ6" si="9">IF(CB7="",NA(),CB7)</f>
        <v>883.51</v>
      </c>
      <c r="CC6" s="22">
        <f t="shared" si="9"/>
        <v>720.88</v>
      </c>
      <c r="CD6" s="22">
        <f t="shared" si="9"/>
        <v>846.8</v>
      </c>
      <c r="CE6" s="22">
        <f t="shared" si="9"/>
        <v>807.56</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60.69</v>
      </c>
      <c r="CM6" s="22">
        <f t="shared" ref="CM6:CU6" si="10">IF(CM7="",NA(),CM7)</f>
        <v>61.93</v>
      </c>
      <c r="CN6" s="22">
        <f t="shared" si="10"/>
        <v>65.87</v>
      </c>
      <c r="CO6" s="22">
        <f t="shared" si="10"/>
        <v>64.44</v>
      </c>
      <c r="CP6" s="22">
        <f t="shared" si="10"/>
        <v>62.2</v>
      </c>
      <c r="CQ6" s="22">
        <f t="shared" si="10"/>
        <v>56.04</v>
      </c>
      <c r="CR6" s="22">
        <f t="shared" si="10"/>
        <v>58.52</v>
      </c>
      <c r="CS6" s="22">
        <f t="shared" si="10"/>
        <v>58.88</v>
      </c>
      <c r="CT6" s="22">
        <f t="shared" si="10"/>
        <v>58.16</v>
      </c>
      <c r="CU6" s="22">
        <f t="shared" si="10"/>
        <v>55.9</v>
      </c>
      <c r="CV6" s="21" t="str">
        <f>IF(CV7="","",IF(CV7="-","【-】","【"&amp;SUBSTITUTE(TEXT(CV7,"#,##0.00"),"-","△")&amp;"】"))</f>
        <v>【55.00】</v>
      </c>
      <c r="CW6" s="22">
        <f>IF(CW7="",NA(),CW7)</f>
        <v>97.75</v>
      </c>
      <c r="CX6" s="22">
        <f t="shared" ref="CX6:DF6" si="11">IF(CX7="",NA(),CX7)</f>
        <v>97.51</v>
      </c>
      <c r="CY6" s="22">
        <f t="shared" si="11"/>
        <v>89.57</v>
      </c>
      <c r="CZ6" s="22">
        <f t="shared" si="11"/>
        <v>89.06</v>
      </c>
      <c r="DA6" s="22">
        <f t="shared" si="11"/>
        <v>91.11</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263672</v>
      </c>
      <c r="D7" s="24">
        <v>47</v>
      </c>
      <c r="E7" s="24">
        <v>1</v>
      </c>
      <c r="F7" s="24">
        <v>0</v>
      </c>
      <c r="G7" s="24">
        <v>0</v>
      </c>
      <c r="H7" s="24" t="s">
        <v>95</v>
      </c>
      <c r="I7" s="24" t="s">
        <v>96</v>
      </c>
      <c r="J7" s="24" t="s">
        <v>97</v>
      </c>
      <c r="K7" s="24" t="s">
        <v>98</v>
      </c>
      <c r="L7" s="24" t="s">
        <v>99</v>
      </c>
      <c r="M7" s="24" t="s">
        <v>100</v>
      </c>
      <c r="N7" s="25" t="s">
        <v>101</v>
      </c>
      <c r="O7" s="25" t="s">
        <v>102</v>
      </c>
      <c r="P7" s="25">
        <v>90.31</v>
      </c>
      <c r="Q7" s="25">
        <v>4554</v>
      </c>
      <c r="R7" s="25">
        <v>2447</v>
      </c>
      <c r="S7" s="25">
        <v>64.11</v>
      </c>
      <c r="T7" s="25">
        <v>38.17</v>
      </c>
      <c r="U7" s="25">
        <v>2190</v>
      </c>
      <c r="V7" s="25">
        <v>6.23</v>
      </c>
      <c r="W7" s="25">
        <v>351.52</v>
      </c>
      <c r="X7" s="25">
        <v>63.27</v>
      </c>
      <c r="Y7" s="25">
        <v>64.78</v>
      </c>
      <c r="Z7" s="25">
        <v>71.599999999999994</v>
      </c>
      <c r="AA7" s="25">
        <v>60.17</v>
      </c>
      <c r="AB7" s="25">
        <v>58.41</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1779.92</v>
      </c>
      <c r="BF7" s="25">
        <v>1624.93</v>
      </c>
      <c r="BG7" s="25">
        <v>1533.35</v>
      </c>
      <c r="BH7" s="25">
        <v>1480.06</v>
      </c>
      <c r="BI7" s="25">
        <v>1535.15</v>
      </c>
      <c r="BJ7" s="25">
        <v>1018.52</v>
      </c>
      <c r="BK7" s="25">
        <v>949.61</v>
      </c>
      <c r="BL7" s="25">
        <v>918.84</v>
      </c>
      <c r="BM7" s="25">
        <v>955.49</v>
      </c>
      <c r="BN7" s="25">
        <v>1017.9</v>
      </c>
      <c r="BO7" s="25">
        <v>1045.2</v>
      </c>
      <c r="BP7" s="25">
        <v>28.01</v>
      </c>
      <c r="BQ7" s="25">
        <v>28.77</v>
      </c>
      <c r="BR7" s="25">
        <v>35.78</v>
      </c>
      <c r="BS7" s="25">
        <v>30.82</v>
      </c>
      <c r="BT7" s="25">
        <v>29.82</v>
      </c>
      <c r="BU7" s="25">
        <v>58.79</v>
      </c>
      <c r="BV7" s="25">
        <v>58.41</v>
      </c>
      <c r="BW7" s="25">
        <v>58.27</v>
      </c>
      <c r="BX7" s="25">
        <v>55.15</v>
      </c>
      <c r="BY7" s="25">
        <v>53.95</v>
      </c>
      <c r="BZ7" s="25">
        <v>49.51</v>
      </c>
      <c r="CA7" s="25">
        <v>903.52</v>
      </c>
      <c r="CB7" s="25">
        <v>883.51</v>
      </c>
      <c r="CC7" s="25">
        <v>720.88</v>
      </c>
      <c r="CD7" s="25">
        <v>846.8</v>
      </c>
      <c r="CE7" s="25">
        <v>807.56</v>
      </c>
      <c r="CF7" s="25">
        <v>298.25</v>
      </c>
      <c r="CG7" s="25">
        <v>303.27999999999997</v>
      </c>
      <c r="CH7" s="25">
        <v>303.81</v>
      </c>
      <c r="CI7" s="25">
        <v>310.26</v>
      </c>
      <c r="CJ7" s="25">
        <v>318.99</v>
      </c>
      <c r="CK7" s="25">
        <v>317.14</v>
      </c>
      <c r="CL7" s="25">
        <v>60.69</v>
      </c>
      <c r="CM7" s="25">
        <v>61.93</v>
      </c>
      <c r="CN7" s="25">
        <v>65.87</v>
      </c>
      <c r="CO7" s="25">
        <v>64.44</v>
      </c>
      <c r="CP7" s="25">
        <v>62.2</v>
      </c>
      <c r="CQ7" s="25">
        <v>56.04</v>
      </c>
      <c r="CR7" s="25">
        <v>58.52</v>
      </c>
      <c r="CS7" s="25">
        <v>58.88</v>
      </c>
      <c r="CT7" s="25">
        <v>58.16</v>
      </c>
      <c r="CU7" s="25">
        <v>55.9</v>
      </c>
      <c r="CV7" s="25">
        <v>55</v>
      </c>
      <c r="CW7" s="25">
        <v>97.75</v>
      </c>
      <c r="CX7" s="25">
        <v>97.51</v>
      </c>
      <c r="CY7" s="25">
        <v>89.57</v>
      </c>
      <c r="CZ7" s="25">
        <v>89.06</v>
      </c>
      <c r="DA7" s="25">
        <v>91.11</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108</v>
      </c>
    </row>
    <row r="12" spans="1:144" x14ac:dyDescent="0.15">
      <c r="B12">
        <v>1</v>
      </c>
      <c r="C12">
        <v>1</v>
      </c>
      <c r="D12">
        <v>1</v>
      </c>
      <c r="E12">
        <v>1</v>
      </c>
      <c r="F12">
        <v>1</v>
      </c>
      <c r="G12" t="s">
        <v>109</v>
      </c>
    </row>
    <row r="13" spans="1:144" x14ac:dyDescent="0.15">
      <c r="B13" t="s">
        <v>110</v>
      </c>
      <c r="C13" t="s">
        <v>111</v>
      </c>
      <c r="D13" t="s">
        <v>112</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2025-02-05T10:31:48Z</cp:lastPrinted>
  <dcterms:created xsi:type="dcterms:W3CDTF">2025-01-24T06:40:28Z</dcterms:created>
  <dcterms:modified xsi:type="dcterms:W3CDTF">2025-02-05T10:33:53Z</dcterms:modified>
  <cp:category/>
</cp:coreProperties>
</file>