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ZijIDNzBjfX59D/DRNPxBRL8ugBmzUQO+7sB7gx7Q75tw1dpWIgdF1t0ecsXqP/+KrzQOZQAsvXdF5CNvLnZw==" workbookSaltValue="abEFyiPyq19wsVDilRmb9g=="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<sst xmlns="http://schemas.openxmlformats.org/spreadsheetml/2006/main" xmlns:r="http://schemas.openxmlformats.org/officeDocument/2006/relationships" count="111" uniqueCount="111">
  <si>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</si>
  <si>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</si>
  <si>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</si>
  <si>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</si>
  <si>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</si>
  <si>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</si>
  <si>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</si>
  <si>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</si>
  <si>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</si>
  <si>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</si>
  <si>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</si>
  <si>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</si>
  <si>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</si>
  <si>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</si>
  <si>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</si>
  <si>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</si>
  <si>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</si>
  <si>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</si>
  <si>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</si>
  <si>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</si>
  <si>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</si>
  <si>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</si>
  <si>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</si>
  <si>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</si>
  <si>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</si>
  <si>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</si>
  <si>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</si>
  <si>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</si>
  <si>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</si>
  <si>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</si>
  <si>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</si>
  <si>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</si>
  <si>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</si>
  <si>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</si>
  <si>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</si>
  <si>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</si>
  <si>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</si>
  <si>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</si>
  <si>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</si>
  <si>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</si>
  <si>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</si>
  <si>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</si>
  <si>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</si>
  <si>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</si>
  <si>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</si>
  <si>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</si>
  <si>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</si>
  <si>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</si>
  <si>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</si>
  <si>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</si>
  <si>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</si>
  <si>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</si>
  <si>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</si>
  <si>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</si>
  <si>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</si>
  <si>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</si>
  <si>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</si>
  <si>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</si>
  <si>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</si>
  <si>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</si>
  <si>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</si>
  <si>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</si>
  <si>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</si>
  <si>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</si>
  <si>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</si>
  <si>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</si>
  <si>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</si>
  <si>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</si>
  <si>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</si>
  <si>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</si>
  <si>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</si>
  <si>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</si>
  <si>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</si>
  <si>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</si>
  <si>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</si>
  <si>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</si>
  <si>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</si>
  <si>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</si>
  <si>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</si>
  <si>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</si>
  <si>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</si>
  <si>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</si>
  <si>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</si>
  <si>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</si>
  <si>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</si>
  <si>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</si>
  <si>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</si>
  <si>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</si>
  <si>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</si>
  <si>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</si>
  <si>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</si>
  <si>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</si>
  <si>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</si>
  <si>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</si>
  <si>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精華町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</si>
  <si>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</si>
  <si>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</si>
  <si>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</si>
  <si>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</si>
  <si>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</si>
  <si>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</si>
  <si>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</si>
  <si>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</si>
  <si>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</si>
  <si>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</si>
  <si>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</si>
  <si>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</si>
  <si>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</si>
  <si>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有形固定資産減価償却率は、耐用年数未満ではあるものの、取得からの経過年数の長い資産が微増傾向にある中、管路については、下水道管の布設工事に併せて老朽化した水道管の更新を行うことで、費用面や工程面において効率的な管更新の実施を図っている状況であり、②管路経年化率及び③管路更新率は平均値よりも低い水準となっている。今後も急激な財政負担とならないよう、計画的な更新を図っていく必要がある。
　</t>
    <rPh sb="2" eb="4">
      <t>ユウケイ</t>
    </rPh>
    <rPh sb="4" eb="6">
      <t>コテイ</t>
    </rPh>
    <rPh sb="6" eb="8">
      <t>シサン</t>
    </rPh>
    <rPh sb="8" eb="10">
      <t>ゲンカ</t>
    </rPh>
    <rPh sb="10" eb="12">
      <t>ショウキャク</t>
    </rPh>
    <rPh sb="12" eb="13">
      <t>リツ</t>
    </rPh>
    <rPh sb="15" eb="17">
      <t>タイヨウ</t>
    </rPh>
    <rPh sb="17" eb="19">
      <t>ネンスウ</t>
    </rPh>
    <rPh sb="19" eb="21">
      <t>ミマン</t>
    </rPh>
    <rPh sb="29" eb="31">
      <t>シュトク</t>
    </rPh>
    <rPh sb="34" eb="36">
      <t>ケイカ</t>
    </rPh>
    <rPh sb="36" eb="38">
      <t>ネンスウ</t>
    </rPh>
    <rPh sb="39" eb="40">
      <t>ナガ</t>
    </rPh>
    <rPh sb="41" eb="43">
      <t>シサン</t>
    </rPh>
    <rPh sb="44" eb="46">
      <t>ビゾウ</t>
    </rPh>
    <rPh sb="46" eb="48">
      <t>ケイコウ</t>
    </rPh>
    <rPh sb="51" eb="52">
      <t>ナカ</t>
    </rPh>
    <rPh sb="53" eb="55">
      <t>カンロ</t>
    </rPh>
    <rPh sb="119" eb="121">
      <t>ジョウキョウ</t>
    </rPh>
    <rPh sb="132" eb="133">
      <t>オヨ</t>
    </rPh>
    <rPh sb="158" eb="160">
      <t>コンゴ</t>
    </rPh>
    <rPh sb="161" eb="163">
      <t>キュウゲキ</t>
    </rPh>
    <rPh sb="164" eb="166">
      <t>ザイセイ</t>
    </rPh>
    <rPh sb="166" eb="168">
      <t>フタン</t>
    </rPh>
    <phoneticPr fontId="1"/>
  </si>
  <si>
    <t xml:space="preserve">　①経常収支比率は、令和4年度より収益が増加した一方で、負担金及び委託料などの増加により費用がかさみ、経常損失が発生した。
　②累積欠損金比率は、令和4年度に引き続き純損失を計上し、補填財源である利益積立金額を上回る欠損金が発生したことから、前年度よりも増加することとなった。
　③流動比率は、100％を大きく上回っており、現状では短期的な債務に対し、これに応ずべき現預金等の流動資産を十分に有している。
　④企業債残高対給水収益比率は、令和2年度に企業債の償還を完了したためゼロである。
　⑥給水原価は主に令和4年度と比較し費用が増加したことを要因として上昇し、供給単価（令和5年度は120.32円）を上回ったことで、⑤料金回収率は56.51％となり、低廉な料金設定の影響などにより過去5年間において60％前後を推移している状況である。
　⑦施設利用率は、令和4年度より一日平均配水量の減少により微減となった。現状は、季節による水需要の変動を考慮しても最大73％の利用率であり、将来の給水人口の動向を踏まえ、適切な施設規模の検討を今後進めていく必要がある。
　⑧有収率は、計画的な管更新の実施などにより漏水発生が抑えられ、過去5年間において95％以上の水準を維持できている。
</t>
    <rPh sb="10" eb="12">
      <t>レイワ</t>
    </rPh>
    <rPh sb="17" eb="19">
      <t>シュウエキ</t>
    </rPh>
    <rPh sb="20" eb="22">
      <t>ゾウカ</t>
    </rPh>
    <rPh sb="28" eb="30">
      <t>フタン</t>
    </rPh>
    <rPh sb="30" eb="31">
      <t>キン</t>
    </rPh>
    <rPh sb="31" eb="32">
      <t>オヨ</t>
    </rPh>
    <rPh sb="33" eb="36">
      <t>イタクリョウ</t>
    </rPh>
    <rPh sb="39" eb="41">
      <t>ゾウカ</t>
    </rPh>
    <rPh sb="44" eb="46">
      <t>ヒヨウ</t>
    </rPh>
    <rPh sb="64" eb="66">
      <t>ルイセキ</t>
    </rPh>
    <rPh sb="66" eb="68">
      <t>ケッソン</t>
    </rPh>
    <rPh sb="68" eb="69">
      <t>キン</t>
    </rPh>
    <rPh sb="69" eb="71">
      <t>ヒリツ</t>
    </rPh>
    <rPh sb="73" eb="75">
      <t>レイワ</t>
    </rPh>
    <rPh sb="76" eb="78">
      <t>ネンド</t>
    </rPh>
    <rPh sb="79" eb="80">
      <t>ヒ</t>
    </rPh>
    <rPh sb="81" eb="82">
      <t>ツヅ</t>
    </rPh>
    <rPh sb="83" eb="84">
      <t>ジュン</t>
    </rPh>
    <rPh sb="84" eb="86">
      <t>ソンシツ</t>
    </rPh>
    <rPh sb="87" eb="89">
      <t>ケイジョウ</t>
    </rPh>
    <rPh sb="91" eb="93">
      <t>ホテン</t>
    </rPh>
    <rPh sb="93" eb="95">
      <t>ザイゲン</t>
    </rPh>
    <rPh sb="98" eb="100">
      <t>リエキ</t>
    </rPh>
    <rPh sb="100" eb="102">
      <t>ツミタテ</t>
    </rPh>
    <rPh sb="102" eb="103">
      <t>キン</t>
    </rPh>
    <rPh sb="103" eb="104">
      <t>ガク</t>
    </rPh>
    <rPh sb="105" eb="107">
      <t>ウワマワ</t>
    </rPh>
    <rPh sb="108" eb="111">
      <t>ケッソンキン</t>
    </rPh>
    <rPh sb="112" eb="114">
      <t>ハッセイ</t>
    </rPh>
    <rPh sb="121" eb="124">
      <t>ゼンネンド</t>
    </rPh>
    <rPh sb="127" eb="129">
      <t>ゾウカ</t>
    </rPh>
    <rPh sb="247" eb="249">
      <t>キュウスイ</t>
    </rPh>
    <rPh sb="249" eb="251">
      <t>ゲンカ</t>
    </rPh>
    <rPh sb="252" eb="253">
      <t>オモ</t>
    </rPh>
    <rPh sb="260" eb="262">
      <t>ヒカク</t>
    </rPh>
    <rPh sb="266" eb="268">
      <t>ゾウカ</t>
    </rPh>
    <rPh sb="273" eb="275">
      <t>ヨウイン</t>
    </rPh>
    <rPh sb="278" eb="280">
      <t>ジョウショウ</t>
    </rPh>
    <rPh sb="342" eb="344">
      <t>カコ</t>
    </rPh>
    <rPh sb="345" eb="347">
      <t>ネンカン</t>
    </rPh>
    <rPh sb="363" eb="365">
      <t>ジョウキョウ</t>
    </rPh>
    <rPh sb="379" eb="381">
      <t>レイワ</t>
    </rPh>
    <rPh sb="406" eb="408">
      <t>ゲンジョウ</t>
    </rPh>
    <rPh sb="440" eb="442">
      <t>ショウライ</t>
    </rPh>
    <rPh sb="443" eb="445">
      <t>キュウスイ</t>
    </rPh>
    <rPh sb="445" eb="447">
      <t>ジンコウ</t>
    </rPh>
    <rPh sb="448" eb="450">
      <t>ドウコウ</t>
    </rPh>
    <rPh sb="451" eb="452">
      <t>フ</t>
    </rPh>
    <rPh sb="455" eb="457">
      <t>テキセツ</t>
    </rPh>
    <rPh sb="458" eb="460">
      <t>シセツ</t>
    </rPh>
    <rPh sb="460" eb="462">
      <t>キボ</t>
    </rPh>
    <rPh sb="463" eb="465">
      <t>ケントウ</t>
    </rPh>
    <rPh sb="466" eb="468">
      <t>コンゴ</t>
    </rPh>
    <rPh sb="468" eb="469">
      <t>スス</t>
    </rPh>
    <rPh sb="473" eb="475">
      <t>ヒツヨウ</t>
    </rPh>
    <rPh sb="512" eb="514">
      <t>カコ</t>
    </rPh>
    <rPh sb="515" eb="517">
      <t>ネンカン</t>
    </rPh>
    <rPh sb="524" eb="526">
      <t>イジョウ</t>
    </rPh>
    <phoneticPr fontId="1"/>
  </si>
  <si>
    <t>　本町の水道事業は、給水原価が供給単価を上回り、料金回収率が60％前後を推移する状態が続いており、令和4年度以降、欠損金が発生するなど、非常に厳しい経営状況にあると言える。そのような状況下で、健全で安定的な経営を図るために、隔月検針の実施等、経費削減に取り組む一方、増収を図るため、令和6年10月分より水道料金の改定を行い、収支改善に努めた。今後は料金改定の経営効果を分析・評価しつつ、引き続き様々な経費削減に積極的に取り組むことで、収支双方からの効果的な経営改善を図っていく必要がある。</t>
    <rPh sb="49" eb="51">
      <t>レイワ</t>
    </rPh>
    <rPh sb="52" eb="54">
      <t>ネンド</t>
    </rPh>
    <rPh sb="54" eb="56">
      <t>イコウ</t>
    </rPh>
    <rPh sb="57" eb="60">
      <t>ケッソンキン</t>
    </rPh>
    <rPh sb="61" eb="63">
      <t>ハッセイ</t>
    </rPh>
    <rPh sb="68" eb="70">
      <t>ヒジョウ</t>
    </rPh>
    <rPh sb="71" eb="72">
      <t>キビ</t>
    </rPh>
    <rPh sb="76" eb="78">
      <t>ジョウキョウ</t>
    </rPh>
    <rPh sb="82" eb="83">
      <t>イ</t>
    </rPh>
    <rPh sb="91" eb="94">
      <t>ジョウキョウカ</t>
    </rPh>
    <rPh sb="112" eb="113">
      <t>カク</t>
    </rPh>
    <rPh sb="113" eb="114">
      <t>ヅキ</t>
    </rPh>
    <rPh sb="114" eb="116">
      <t>ケンシン</t>
    </rPh>
    <rPh sb="117" eb="119">
      <t>ジッシ</t>
    </rPh>
    <rPh sb="119" eb="120">
      <t>トウ</t>
    </rPh>
    <rPh sb="126" eb="127">
      <t>ト</t>
    </rPh>
    <rPh sb="128" eb="129">
      <t>ク</t>
    </rPh>
    <rPh sb="130" eb="132">
      <t>イッポウ</t>
    </rPh>
    <rPh sb="167" eb="168">
      <t>ツト</t>
    </rPh>
    <rPh sb="171" eb="173">
      <t>コンゴ</t>
    </rPh>
    <rPh sb="174" eb="176">
      <t>リョウキン</t>
    </rPh>
    <rPh sb="176" eb="178">
      <t>カイテイ</t>
    </rPh>
    <rPh sb="179" eb="181">
      <t>ケイエイ</t>
    </rPh>
    <rPh sb="181" eb="183">
      <t>コウカ</t>
    </rPh>
    <rPh sb="184" eb="186">
      <t>ブンセキ</t>
    </rPh>
    <rPh sb="187" eb="189">
      <t>ヒョウカ</t>
    </rPh>
    <rPh sb="193" eb="194">
      <t>ヒ</t>
    </rPh>
    <rPh sb="195" eb="196">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</si>
</sst>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6.e-002</c:v>
                </c:pt>
                <c:pt idx="1">
                  <c:v>8.e-002</c:v>
                </c:pt>
                <c:pt idx="2">
                  <c:v>0.16</c:v>
                </c:pt>
                <c:pt idx="3">
                  <c:v>0.35</c:v>
                </c:pt>
                <c:pt idx="4">
                  <c:v>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99.79</c:v>
                </c:pt>
                <c:pt idx="1">
                  <c:v>97.66</c:v>
                </c:pt>
                <c:pt idx="2">
                  <c:v>95.14</c:v>
                </c:pt>
                <c:pt idx="3">
                  <c:v>93.76</c:v>
                </c:pt>
                <c:pt idx="4">
                  <c:v>91.91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44.53</c:v>
                </c:pt>
                <c:pt idx="1">
                  <c:v>46.32</c:v>
                </c:pt>
                <c:pt idx="2">
                  <c:v>48.02</c:v>
                </c:pt>
                <c:pt idx="3">
                  <c:v>49.63</c:v>
                </c:pt>
                <c:pt idx="4">
                  <c:v>51.27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2.2599999999999998</c:v>
                </c:pt>
                <c:pt idx="1">
                  <c:v>3.5</c:v>
                </c:pt>
                <c:pt idx="2">
                  <c:v>5.0999999999999996</c:v>
                </c:pt>
                <c:pt idx="3">
                  <c:v>6.2</c:v>
                </c:pt>
                <c:pt idx="4">
                  <c:v>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6.57</c:v>
                </c:pt>
                <c:pt idx="4" formatCode="#,##0.00;&quot;△&quot;#,##0.00;&quot;-&quot;">
                  <c:v>16.84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2402</c:v>
                </c:pt>
                <c:pt idx="1">
                  <c:v>2187.0100000000002</c:v>
                </c:pt>
                <c:pt idx="2">
                  <c:v>1358.83</c:v>
                </c:pt>
                <c:pt idx="3">
                  <c:v>2217.94</c:v>
                </c:pt>
                <c:pt idx="4">
                  <c:v>2521.38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formatCode="#,##0.00;&quot;△&quot;#,##0.00;&quot;-&quot;">
                  <c:v>0.77</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60.75</c:v>
                </c:pt>
                <c:pt idx="1">
                  <c:v>58.82</c:v>
                </c:pt>
                <c:pt idx="2">
                  <c:v>62.78</c:v>
                </c:pt>
                <c:pt idx="3">
                  <c:v>61.36</c:v>
                </c:pt>
                <c:pt idx="4">
                  <c:v>56.51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200.94</c:v>
                </c:pt>
                <c:pt idx="1">
                  <c:v>195.21</c:v>
                </c:pt>
                <c:pt idx="2">
                  <c:v>193.24</c:v>
                </c:pt>
                <c:pt idx="3">
                  <c:v>196.67</c:v>
                </c:pt>
                <c:pt idx="4">
                  <c:v>212.91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65.290000000000006</c:v>
                </c:pt>
                <c:pt idx="1">
                  <c:v>67.400000000000006</c:v>
                </c:pt>
                <c:pt idx="2">
                  <c:v>66.27</c:v>
                </c:pt>
                <c:pt idx="3">
                  <c:v>64.63</c:v>
                </c:pt>
                <c:pt idx="4">
                  <c:v>63.86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97.06</c:v>
                </c:pt>
                <c:pt idx="1">
                  <c:v>95.98</c:v>
                </c:pt>
                <c:pt idx="2">
                  <c:v>96.09</c:v>
                </c:pt>
                <c:pt idx="3">
                  <c:v>96.13</c:v>
                </c:pt>
                <c:pt idx="4">
                  <c:v>95.79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W61" workbookViewId="0">
      <selection activeCell="BN90" sqref="BN90"/>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精華町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8</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36543</v>
      </c>
      <c r="AM8" s="29"/>
      <c r="AN8" s="29"/>
      <c r="AO8" s="29"/>
      <c r="AP8" s="29"/>
      <c r="AQ8" s="29"/>
      <c r="AR8" s="29"/>
      <c r="AS8" s="29"/>
      <c r="AT8" s="7">
        <f>データ!$S$6</f>
        <v>25.68</v>
      </c>
      <c r="AU8" s="15"/>
      <c r="AV8" s="15"/>
      <c r="AW8" s="15"/>
      <c r="AX8" s="15"/>
      <c r="AY8" s="15"/>
      <c r="AZ8" s="15"/>
      <c r="BA8" s="15"/>
      <c r="BB8" s="27">
        <f>データ!$T$6</f>
        <v>1423.01</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91.41</v>
      </c>
      <c r="J10" s="15"/>
      <c r="K10" s="15"/>
      <c r="L10" s="15"/>
      <c r="M10" s="15"/>
      <c r="N10" s="15"/>
      <c r="O10" s="24"/>
      <c r="P10" s="27">
        <f>データ!$P$6</f>
        <v>99.7</v>
      </c>
      <c r="Q10" s="27"/>
      <c r="R10" s="27"/>
      <c r="S10" s="27"/>
      <c r="T10" s="27"/>
      <c r="U10" s="27"/>
      <c r="V10" s="27"/>
      <c r="W10" s="29">
        <f>データ!$Q$6</f>
        <v>2106</v>
      </c>
      <c r="X10" s="29"/>
      <c r="Y10" s="29"/>
      <c r="Z10" s="29"/>
      <c r="AA10" s="29"/>
      <c r="AB10" s="29"/>
      <c r="AC10" s="29"/>
      <c r="AD10" s="2"/>
      <c r="AE10" s="2"/>
      <c r="AF10" s="2"/>
      <c r="AG10" s="2"/>
      <c r="AH10" s="2"/>
      <c r="AI10" s="2"/>
      <c r="AJ10" s="2"/>
      <c r="AK10" s="2"/>
      <c r="AL10" s="29">
        <f>データ!$U$6</f>
        <v>36326</v>
      </c>
      <c r="AM10" s="29"/>
      <c r="AN10" s="29"/>
      <c r="AO10" s="29"/>
      <c r="AP10" s="29"/>
      <c r="AQ10" s="29"/>
      <c r="AR10" s="29"/>
      <c r="AS10" s="29"/>
      <c r="AT10" s="7">
        <f>データ!$V$6</f>
        <v>13.5</v>
      </c>
      <c r="AU10" s="15"/>
      <c r="AV10" s="15"/>
      <c r="AW10" s="15"/>
      <c r="AX10" s="15"/>
      <c r="AY10" s="15"/>
      <c r="AZ10" s="15"/>
      <c r="BA10" s="15"/>
      <c r="BB10" s="27">
        <f>データ!$W$6</f>
        <v>2690.81</v>
      </c>
      <c r="BC10" s="27"/>
      <c r="BD10" s="27"/>
      <c r="BE10" s="27"/>
      <c r="BF10" s="27"/>
      <c r="BG10" s="27"/>
      <c r="BH10" s="27"/>
      <c r="BI10" s="27"/>
      <c r="BJ10" s="2"/>
      <c r="BK10" s="2"/>
      <c r="BL10" s="38" t="s">
        <v>34</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108</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6</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9</v>
      </c>
      <c r="J84" s="12" t="s">
        <v>26</v>
      </c>
      <c r="K84" s="12" t="s">
        <v>49</v>
      </c>
      <c r="L84" s="12" t="s">
        <v>50</v>
      </c>
      <c r="M84" s="12" t="s">
        <v>33</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3JYC/FIsbaG2fbzl2EFS24OLvhAS5EdIItzudMSLUhFdMSblOhcxhTaKN8xlaqKSwWXmXKgqOAGJKsVoXog7yQ==" saltValue="hBjFF3akL/xbeL6CRqlg0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51</v>
      </c>
      <c r="C3" s="67" t="s">
        <v>58</v>
      </c>
      <c r="D3" s="67" t="s">
        <v>59</v>
      </c>
      <c r="E3" s="67" t="s">
        <v>4</v>
      </c>
      <c r="F3" s="67" t="s">
        <v>3</v>
      </c>
      <c r="G3" s="67" t="s">
        <v>25</v>
      </c>
      <c r="H3" s="74" t="s">
        <v>30</v>
      </c>
      <c r="I3" s="77"/>
      <c r="J3" s="77"/>
      <c r="K3" s="77"/>
      <c r="L3" s="77"/>
      <c r="M3" s="77"/>
      <c r="N3" s="77"/>
      <c r="O3" s="77"/>
      <c r="P3" s="77"/>
      <c r="Q3" s="77"/>
      <c r="R3" s="77"/>
      <c r="S3" s="77"/>
      <c r="T3" s="77"/>
      <c r="U3" s="77"/>
      <c r="V3" s="77"/>
      <c r="W3" s="81"/>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61</v>
      </c>
      <c r="BF4" s="84"/>
      <c r="BG4" s="84"/>
      <c r="BH4" s="84"/>
      <c r="BI4" s="84"/>
      <c r="BJ4" s="84"/>
      <c r="BK4" s="84"/>
      <c r="BL4" s="84"/>
      <c r="BM4" s="84"/>
      <c r="BN4" s="84"/>
      <c r="BO4" s="84"/>
      <c r="BP4" s="84" t="s">
        <v>35</v>
      </c>
      <c r="BQ4" s="84"/>
      <c r="BR4" s="84"/>
      <c r="BS4" s="84"/>
      <c r="BT4" s="84"/>
      <c r="BU4" s="84"/>
      <c r="BV4" s="84"/>
      <c r="BW4" s="84"/>
      <c r="BX4" s="84"/>
      <c r="BY4" s="84"/>
      <c r="BZ4" s="84"/>
      <c r="CA4" s="84" t="s">
        <v>63</v>
      </c>
      <c r="CB4" s="84"/>
      <c r="CC4" s="84"/>
      <c r="CD4" s="84"/>
      <c r="CE4" s="84"/>
      <c r="CF4" s="84"/>
      <c r="CG4" s="84"/>
      <c r="CH4" s="84"/>
      <c r="CI4" s="84"/>
      <c r="CJ4" s="84"/>
      <c r="CK4" s="84"/>
      <c r="CL4" s="84" t="s">
        <v>64</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62</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28</v>
      </c>
      <c r="B5" s="69"/>
      <c r="C5" s="69"/>
      <c r="D5" s="69"/>
      <c r="E5" s="69"/>
      <c r="F5" s="69"/>
      <c r="G5" s="69"/>
      <c r="H5" s="76" t="s">
        <v>57</v>
      </c>
      <c r="I5" s="76" t="s">
        <v>69</v>
      </c>
      <c r="J5" s="76" t="s">
        <v>70</v>
      </c>
      <c r="K5" s="76" t="s">
        <v>71</v>
      </c>
      <c r="L5" s="76" t="s">
        <v>72</v>
      </c>
      <c r="M5" s="76" t="s">
        <v>5</v>
      </c>
      <c r="N5" s="76" t="s">
        <v>73</v>
      </c>
      <c r="O5" s="76" t="s">
        <v>74</v>
      </c>
      <c r="P5" s="76" t="s">
        <v>75</v>
      </c>
      <c r="Q5" s="76" t="s">
        <v>76</v>
      </c>
      <c r="R5" s="76" t="s">
        <v>77</v>
      </c>
      <c r="S5" s="76" t="s">
        <v>78</v>
      </c>
      <c r="T5" s="76" t="s">
        <v>65</v>
      </c>
      <c r="U5" s="76" t="s">
        <v>79</v>
      </c>
      <c r="V5" s="76" t="s">
        <v>80</v>
      </c>
      <c r="W5" s="76" t="s">
        <v>81</v>
      </c>
      <c r="X5" s="76" t="s">
        <v>82</v>
      </c>
      <c r="Y5" s="76" t="s">
        <v>83</v>
      </c>
      <c r="Z5" s="76" t="s">
        <v>84</v>
      </c>
      <c r="AA5" s="76" t="s">
        <v>85</v>
      </c>
      <c r="AB5" s="76" t="s">
        <v>86</v>
      </c>
      <c r="AC5" s="76" t="s">
        <v>87</v>
      </c>
      <c r="AD5" s="76" t="s">
        <v>89</v>
      </c>
      <c r="AE5" s="76" t="s">
        <v>90</v>
      </c>
      <c r="AF5" s="76" t="s">
        <v>91</v>
      </c>
      <c r="AG5" s="76" t="s">
        <v>92</v>
      </c>
      <c r="AH5" s="76" t="s">
        <v>43</v>
      </c>
      <c r="AI5" s="76" t="s">
        <v>82</v>
      </c>
      <c r="AJ5" s="76" t="s">
        <v>83</v>
      </c>
      <c r="AK5" s="76" t="s">
        <v>84</v>
      </c>
      <c r="AL5" s="76" t="s">
        <v>85</v>
      </c>
      <c r="AM5" s="76" t="s">
        <v>86</v>
      </c>
      <c r="AN5" s="76" t="s">
        <v>87</v>
      </c>
      <c r="AO5" s="76" t="s">
        <v>89</v>
      </c>
      <c r="AP5" s="76" t="s">
        <v>90</v>
      </c>
      <c r="AQ5" s="76" t="s">
        <v>91</v>
      </c>
      <c r="AR5" s="76" t="s">
        <v>92</v>
      </c>
      <c r="AS5" s="76" t="s">
        <v>88</v>
      </c>
      <c r="AT5" s="76" t="s">
        <v>82</v>
      </c>
      <c r="AU5" s="76" t="s">
        <v>83</v>
      </c>
      <c r="AV5" s="76" t="s">
        <v>84</v>
      </c>
      <c r="AW5" s="76" t="s">
        <v>85</v>
      </c>
      <c r="AX5" s="76" t="s">
        <v>86</v>
      </c>
      <c r="AY5" s="76" t="s">
        <v>87</v>
      </c>
      <c r="AZ5" s="76" t="s">
        <v>89</v>
      </c>
      <c r="BA5" s="76" t="s">
        <v>90</v>
      </c>
      <c r="BB5" s="76" t="s">
        <v>91</v>
      </c>
      <c r="BC5" s="76" t="s">
        <v>92</v>
      </c>
      <c r="BD5" s="76" t="s">
        <v>88</v>
      </c>
      <c r="BE5" s="76" t="s">
        <v>82</v>
      </c>
      <c r="BF5" s="76" t="s">
        <v>83</v>
      </c>
      <c r="BG5" s="76" t="s">
        <v>84</v>
      </c>
      <c r="BH5" s="76" t="s">
        <v>85</v>
      </c>
      <c r="BI5" s="76" t="s">
        <v>86</v>
      </c>
      <c r="BJ5" s="76" t="s">
        <v>87</v>
      </c>
      <c r="BK5" s="76" t="s">
        <v>89</v>
      </c>
      <c r="BL5" s="76" t="s">
        <v>90</v>
      </c>
      <c r="BM5" s="76" t="s">
        <v>91</v>
      </c>
      <c r="BN5" s="76" t="s">
        <v>92</v>
      </c>
      <c r="BO5" s="76" t="s">
        <v>88</v>
      </c>
      <c r="BP5" s="76" t="s">
        <v>82</v>
      </c>
      <c r="BQ5" s="76" t="s">
        <v>83</v>
      </c>
      <c r="BR5" s="76" t="s">
        <v>84</v>
      </c>
      <c r="BS5" s="76" t="s">
        <v>85</v>
      </c>
      <c r="BT5" s="76" t="s">
        <v>86</v>
      </c>
      <c r="BU5" s="76" t="s">
        <v>87</v>
      </c>
      <c r="BV5" s="76" t="s">
        <v>89</v>
      </c>
      <c r="BW5" s="76" t="s">
        <v>90</v>
      </c>
      <c r="BX5" s="76" t="s">
        <v>91</v>
      </c>
      <c r="BY5" s="76" t="s">
        <v>92</v>
      </c>
      <c r="BZ5" s="76" t="s">
        <v>88</v>
      </c>
      <c r="CA5" s="76" t="s">
        <v>82</v>
      </c>
      <c r="CB5" s="76" t="s">
        <v>83</v>
      </c>
      <c r="CC5" s="76" t="s">
        <v>84</v>
      </c>
      <c r="CD5" s="76" t="s">
        <v>85</v>
      </c>
      <c r="CE5" s="76" t="s">
        <v>86</v>
      </c>
      <c r="CF5" s="76" t="s">
        <v>87</v>
      </c>
      <c r="CG5" s="76" t="s">
        <v>89</v>
      </c>
      <c r="CH5" s="76" t="s">
        <v>90</v>
      </c>
      <c r="CI5" s="76" t="s">
        <v>91</v>
      </c>
      <c r="CJ5" s="76" t="s">
        <v>92</v>
      </c>
      <c r="CK5" s="76" t="s">
        <v>88</v>
      </c>
      <c r="CL5" s="76" t="s">
        <v>82</v>
      </c>
      <c r="CM5" s="76" t="s">
        <v>83</v>
      </c>
      <c r="CN5" s="76" t="s">
        <v>84</v>
      </c>
      <c r="CO5" s="76" t="s">
        <v>85</v>
      </c>
      <c r="CP5" s="76" t="s">
        <v>86</v>
      </c>
      <c r="CQ5" s="76" t="s">
        <v>87</v>
      </c>
      <c r="CR5" s="76" t="s">
        <v>89</v>
      </c>
      <c r="CS5" s="76" t="s">
        <v>90</v>
      </c>
      <c r="CT5" s="76" t="s">
        <v>91</v>
      </c>
      <c r="CU5" s="76" t="s">
        <v>92</v>
      </c>
      <c r="CV5" s="76" t="s">
        <v>88</v>
      </c>
      <c r="CW5" s="76" t="s">
        <v>82</v>
      </c>
      <c r="CX5" s="76" t="s">
        <v>83</v>
      </c>
      <c r="CY5" s="76" t="s">
        <v>84</v>
      </c>
      <c r="CZ5" s="76" t="s">
        <v>85</v>
      </c>
      <c r="DA5" s="76" t="s">
        <v>86</v>
      </c>
      <c r="DB5" s="76" t="s">
        <v>87</v>
      </c>
      <c r="DC5" s="76" t="s">
        <v>89</v>
      </c>
      <c r="DD5" s="76" t="s">
        <v>90</v>
      </c>
      <c r="DE5" s="76" t="s">
        <v>91</v>
      </c>
      <c r="DF5" s="76" t="s">
        <v>92</v>
      </c>
      <c r="DG5" s="76" t="s">
        <v>88</v>
      </c>
      <c r="DH5" s="76" t="s">
        <v>82</v>
      </c>
      <c r="DI5" s="76" t="s">
        <v>83</v>
      </c>
      <c r="DJ5" s="76" t="s">
        <v>84</v>
      </c>
      <c r="DK5" s="76" t="s">
        <v>85</v>
      </c>
      <c r="DL5" s="76" t="s">
        <v>86</v>
      </c>
      <c r="DM5" s="76" t="s">
        <v>87</v>
      </c>
      <c r="DN5" s="76" t="s">
        <v>89</v>
      </c>
      <c r="DO5" s="76" t="s">
        <v>90</v>
      </c>
      <c r="DP5" s="76" t="s">
        <v>91</v>
      </c>
      <c r="DQ5" s="76" t="s">
        <v>92</v>
      </c>
      <c r="DR5" s="76" t="s">
        <v>88</v>
      </c>
      <c r="DS5" s="76" t="s">
        <v>82</v>
      </c>
      <c r="DT5" s="76" t="s">
        <v>83</v>
      </c>
      <c r="DU5" s="76" t="s">
        <v>84</v>
      </c>
      <c r="DV5" s="76" t="s">
        <v>85</v>
      </c>
      <c r="DW5" s="76" t="s">
        <v>86</v>
      </c>
      <c r="DX5" s="76" t="s">
        <v>87</v>
      </c>
      <c r="DY5" s="76" t="s">
        <v>89</v>
      </c>
      <c r="DZ5" s="76" t="s">
        <v>90</v>
      </c>
      <c r="EA5" s="76" t="s">
        <v>91</v>
      </c>
      <c r="EB5" s="76" t="s">
        <v>92</v>
      </c>
      <c r="EC5" s="76" t="s">
        <v>88</v>
      </c>
      <c r="ED5" s="76" t="s">
        <v>82</v>
      </c>
      <c r="EE5" s="76" t="s">
        <v>83</v>
      </c>
      <c r="EF5" s="76" t="s">
        <v>84</v>
      </c>
      <c r="EG5" s="76" t="s">
        <v>85</v>
      </c>
      <c r="EH5" s="76" t="s">
        <v>86</v>
      </c>
      <c r="EI5" s="76" t="s">
        <v>87</v>
      </c>
      <c r="EJ5" s="76" t="s">
        <v>89</v>
      </c>
      <c r="EK5" s="76" t="s">
        <v>90</v>
      </c>
      <c r="EL5" s="76" t="s">
        <v>91</v>
      </c>
      <c r="EM5" s="76" t="s">
        <v>92</v>
      </c>
      <c r="EN5" s="76" t="s">
        <v>88</v>
      </c>
    </row>
    <row r="6" spans="1:144" s="64" customFormat="1">
      <c r="A6" s="65" t="s">
        <v>93</v>
      </c>
      <c r="B6" s="70">
        <f t="shared" ref="B6:W6" si="1">B7</f>
        <v>2023</v>
      </c>
      <c r="C6" s="70">
        <f t="shared" si="1"/>
        <v>263664</v>
      </c>
      <c r="D6" s="70">
        <f t="shared" si="1"/>
        <v>46</v>
      </c>
      <c r="E6" s="70">
        <f t="shared" si="1"/>
        <v>1</v>
      </c>
      <c r="F6" s="70">
        <f t="shared" si="1"/>
        <v>0</v>
      </c>
      <c r="G6" s="70">
        <f t="shared" si="1"/>
        <v>1</v>
      </c>
      <c r="H6" s="70" t="str">
        <f t="shared" si="1"/>
        <v>京都府　精華町</v>
      </c>
      <c r="I6" s="70" t="str">
        <f t="shared" si="1"/>
        <v>法適用</v>
      </c>
      <c r="J6" s="70" t="str">
        <f t="shared" si="1"/>
        <v>水道事業</v>
      </c>
      <c r="K6" s="70" t="str">
        <f t="shared" si="1"/>
        <v>末端給水事業</v>
      </c>
      <c r="L6" s="70" t="str">
        <f t="shared" si="1"/>
        <v>A5</v>
      </c>
      <c r="M6" s="70" t="str">
        <f t="shared" si="1"/>
        <v>非設置</v>
      </c>
      <c r="N6" s="79" t="str">
        <f t="shared" si="1"/>
        <v>-</v>
      </c>
      <c r="O6" s="79">
        <f t="shared" si="1"/>
        <v>91.41</v>
      </c>
      <c r="P6" s="79">
        <f t="shared" si="1"/>
        <v>99.7</v>
      </c>
      <c r="Q6" s="79">
        <f t="shared" si="1"/>
        <v>2106</v>
      </c>
      <c r="R6" s="79">
        <f t="shared" si="1"/>
        <v>36543</v>
      </c>
      <c r="S6" s="79">
        <f t="shared" si="1"/>
        <v>25.68</v>
      </c>
      <c r="T6" s="79">
        <f t="shared" si="1"/>
        <v>1423.01</v>
      </c>
      <c r="U6" s="79">
        <f t="shared" si="1"/>
        <v>36326</v>
      </c>
      <c r="V6" s="79">
        <f t="shared" si="1"/>
        <v>13.5</v>
      </c>
      <c r="W6" s="79">
        <f t="shared" si="1"/>
        <v>2690.81</v>
      </c>
      <c r="X6" s="85">
        <f t="shared" ref="X6:AG6" si="2">IF(X7="",NA(),X7)</f>
        <v>99.79</v>
      </c>
      <c r="Y6" s="85">
        <f t="shared" si="2"/>
        <v>97.66</v>
      </c>
      <c r="Z6" s="85">
        <f t="shared" si="2"/>
        <v>95.14</v>
      </c>
      <c r="AA6" s="85">
        <f t="shared" si="2"/>
        <v>93.76</v>
      </c>
      <c r="AB6" s="85">
        <f t="shared" si="2"/>
        <v>91.91</v>
      </c>
      <c r="AC6" s="85">
        <f t="shared" si="2"/>
        <v>109.01</v>
      </c>
      <c r="AD6" s="85">
        <f t="shared" si="2"/>
        <v>108.83</v>
      </c>
      <c r="AE6" s="85">
        <f t="shared" si="2"/>
        <v>109.23</v>
      </c>
      <c r="AF6" s="85">
        <f t="shared" si="2"/>
        <v>108.04</v>
      </c>
      <c r="AG6" s="85">
        <f t="shared" si="2"/>
        <v>107.49</v>
      </c>
      <c r="AH6" s="79" t="str">
        <f>IF(AH7="","",IF(AH7="-","【-】","【"&amp;SUBSTITUTE(TEXT(AH7,"#,##0.00"),"-","△")&amp;"】"))</f>
        <v>【108.24】</v>
      </c>
      <c r="AI6" s="79">
        <f t="shared" ref="AI6:AR6" si="3">IF(AI7="",NA(),AI7)</f>
        <v>0</v>
      </c>
      <c r="AJ6" s="79">
        <f t="shared" si="3"/>
        <v>0</v>
      </c>
      <c r="AK6" s="79">
        <f t="shared" si="3"/>
        <v>0</v>
      </c>
      <c r="AL6" s="85">
        <f t="shared" si="3"/>
        <v>6.57</v>
      </c>
      <c r="AM6" s="85">
        <f t="shared" si="3"/>
        <v>16.84</v>
      </c>
      <c r="AN6" s="85">
        <f t="shared" si="3"/>
        <v>3.7</v>
      </c>
      <c r="AO6" s="85">
        <f t="shared" si="3"/>
        <v>4.34</v>
      </c>
      <c r="AP6" s="85">
        <f t="shared" si="3"/>
        <v>4.6900000000000004</v>
      </c>
      <c r="AQ6" s="85">
        <f t="shared" si="3"/>
        <v>4.72</v>
      </c>
      <c r="AR6" s="85">
        <f t="shared" si="3"/>
        <v>5.76</v>
      </c>
      <c r="AS6" s="79" t="str">
        <f>IF(AS7="","",IF(AS7="-","【-】","【"&amp;SUBSTITUTE(TEXT(AS7,"#,##0.00"),"-","△")&amp;"】"))</f>
        <v>【1.50】</v>
      </c>
      <c r="AT6" s="85">
        <f t="shared" ref="AT6:BC6" si="4">IF(AT7="",NA(),AT7)</f>
        <v>2402</v>
      </c>
      <c r="AU6" s="85">
        <f t="shared" si="4"/>
        <v>2187.0100000000002</v>
      </c>
      <c r="AV6" s="85">
        <f t="shared" si="4"/>
        <v>1358.83</v>
      </c>
      <c r="AW6" s="85">
        <f t="shared" si="4"/>
        <v>2217.94</v>
      </c>
      <c r="AX6" s="85">
        <f t="shared" si="4"/>
        <v>2521.38</v>
      </c>
      <c r="AY6" s="85">
        <f t="shared" si="4"/>
        <v>365.18</v>
      </c>
      <c r="AZ6" s="85">
        <f t="shared" si="4"/>
        <v>327.77</v>
      </c>
      <c r="BA6" s="85">
        <f t="shared" si="4"/>
        <v>338.02</v>
      </c>
      <c r="BB6" s="85">
        <f t="shared" si="4"/>
        <v>345.94</v>
      </c>
      <c r="BC6" s="85">
        <f t="shared" si="4"/>
        <v>329.7</v>
      </c>
      <c r="BD6" s="79" t="str">
        <f>IF(BD7="","",IF(BD7="-","【-】","【"&amp;SUBSTITUTE(TEXT(BD7,"#,##0.00"),"-","△")&amp;"】"))</f>
        <v>【243.36】</v>
      </c>
      <c r="BE6" s="85">
        <f t="shared" ref="BE6:BN6" si="5">IF(BE7="",NA(),BE7)</f>
        <v>0.77</v>
      </c>
      <c r="BF6" s="79">
        <f t="shared" si="5"/>
        <v>0</v>
      </c>
      <c r="BG6" s="79">
        <f t="shared" si="5"/>
        <v>0</v>
      </c>
      <c r="BH6" s="79">
        <f t="shared" si="5"/>
        <v>0</v>
      </c>
      <c r="BI6" s="79">
        <f t="shared" si="5"/>
        <v>0</v>
      </c>
      <c r="BJ6" s="85">
        <f t="shared" si="5"/>
        <v>371.65</v>
      </c>
      <c r="BK6" s="85">
        <f t="shared" si="5"/>
        <v>397.1</v>
      </c>
      <c r="BL6" s="85">
        <f t="shared" si="5"/>
        <v>379.91</v>
      </c>
      <c r="BM6" s="85">
        <f t="shared" si="5"/>
        <v>386.61</v>
      </c>
      <c r="BN6" s="85">
        <f t="shared" si="5"/>
        <v>381.56</v>
      </c>
      <c r="BO6" s="79" t="str">
        <f>IF(BO7="","",IF(BO7="-","【-】","【"&amp;SUBSTITUTE(TEXT(BO7,"#,##0.00"),"-","△")&amp;"】"))</f>
        <v>【265.93】</v>
      </c>
      <c r="BP6" s="85">
        <f t="shared" ref="BP6:BY6" si="6">IF(BP7="",NA(),BP7)</f>
        <v>60.75</v>
      </c>
      <c r="BQ6" s="85">
        <f t="shared" si="6"/>
        <v>58.82</v>
      </c>
      <c r="BR6" s="85">
        <f t="shared" si="6"/>
        <v>62.78</v>
      </c>
      <c r="BS6" s="85">
        <f t="shared" si="6"/>
        <v>61.36</v>
      </c>
      <c r="BT6" s="85">
        <f t="shared" si="6"/>
        <v>56.51</v>
      </c>
      <c r="BU6" s="85">
        <f t="shared" si="6"/>
        <v>98.77</v>
      </c>
      <c r="BV6" s="85">
        <f t="shared" si="6"/>
        <v>95.79</v>
      </c>
      <c r="BW6" s="85">
        <f t="shared" si="6"/>
        <v>98.3</v>
      </c>
      <c r="BX6" s="85">
        <f t="shared" si="6"/>
        <v>93.82</v>
      </c>
      <c r="BY6" s="85">
        <f t="shared" si="6"/>
        <v>95.04</v>
      </c>
      <c r="BZ6" s="79" t="str">
        <f>IF(BZ7="","",IF(BZ7="-","【-】","【"&amp;SUBSTITUTE(TEXT(BZ7,"#,##0.00"),"-","△")&amp;"】"))</f>
        <v>【97.82】</v>
      </c>
      <c r="CA6" s="85">
        <f t="shared" ref="CA6:CJ6" si="7">IF(CA7="",NA(),CA7)</f>
        <v>200.94</v>
      </c>
      <c r="CB6" s="85">
        <f t="shared" si="7"/>
        <v>195.21</v>
      </c>
      <c r="CC6" s="85">
        <f t="shared" si="7"/>
        <v>193.24</v>
      </c>
      <c r="CD6" s="85">
        <f t="shared" si="7"/>
        <v>196.67</v>
      </c>
      <c r="CE6" s="85">
        <f t="shared" si="7"/>
        <v>212.91</v>
      </c>
      <c r="CF6" s="85">
        <f t="shared" si="7"/>
        <v>173.67</v>
      </c>
      <c r="CG6" s="85">
        <f t="shared" si="7"/>
        <v>171.13</v>
      </c>
      <c r="CH6" s="85">
        <f t="shared" si="7"/>
        <v>173.7</v>
      </c>
      <c r="CI6" s="85">
        <f t="shared" si="7"/>
        <v>178.94</v>
      </c>
      <c r="CJ6" s="85">
        <f t="shared" si="7"/>
        <v>180.19</v>
      </c>
      <c r="CK6" s="79" t="str">
        <f>IF(CK7="","",IF(CK7="-","【-】","【"&amp;SUBSTITUTE(TEXT(CK7,"#,##0.00"),"-","△")&amp;"】"))</f>
        <v>【177.56】</v>
      </c>
      <c r="CL6" s="85">
        <f t="shared" ref="CL6:CU6" si="8">IF(CL7="",NA(),CL7)</f>
        <v>65.290000000000006</v>
      </c>
      <c r="CM6" s="85">
        <f t="shared" si="8"/>
        <v>67.400000000000006</v>
      </c>
      <c r="CN6" s="85">
        <f t="shared" si="8"/>
        <v>66.27</v>
      </c>
      <c r="CO6" s="85">
        <f t="shared" si="8"/>
        <v>64.63</v>
      </c>
      <c r="CP6" s="85">
        <f t="shared" si="8"/>
        <v>63.86</v>
      </c>
      <c r="CQ6" s="85">
        <f t="shared" si="8"/>
        <v>59.67</v>
      </c>
      <c r="CR6" s="85">
        <f t="shared" si="8"/>
        <v>60.12</v>
      </c>
      <c r="CS6" s="85">
        <f t="shared" si="8"/>
        <v>60.34</v>
      </c>
      <c r="CT6" s="85">
        <f t="shared" si="8"/>
        <v>59.54</v>
      </c>
      <c r="CU6" s="85">
        <f t="shared" si="8"/>
        <v>59.26</v>
      </c>
      <c r="CV6" s="79" t="str">
        <f>IF(CV7="","",IF(CV7="-","【-】","【"&amp;SUBSTITUTE(TEXT(CV7,"#,##0.00"),"-","△")&amp;"】"))</f>
        <v>【59.81】</v>
      </c>
      <c r="CW6" s="85">
        <f t="shared" ref="CW6:DF6" si="9">IF(CW7="",NA(),CW7)</f>
        <v>97.06</v>
      </c>
      <c r="CX6" s="85">
        <f t="shared" si="9"/>
        <v>95.98</v>
      </c>
      <c r="CY6" s="85">
        <f t="shared" si="9"/>
        <v>96.09</v>
      </c>
      <c r="CZ6" s="85">
        <f t="shared" si="9"/>
        <v>96.13</v>
      </c>
      <c r="DA6" s="85">
        <f t="shared" si="9"/>
        <v>95.79</v>
      </c>
      <c r="DB6" s="85">
        <f t="shared" si="9"/>
        <v>84.6</v>
      </c>
      <c r="DC6" s="85">
        <f t="shared" si="9"/>
        <v>84.24</v>
      </c>
      <c r="DD6" s="85">
        <f t="shared" si="9"/>
        <v>84.19</v>
      </c>
      <c r="DE6" s="85">
        <f t="shared" si="9"/>
        <v>83.93</v>
      </c>
      <c r="DF6" s="85">
        <f t="shared" si="9"/>
        <v>83.84</v>
      </c>
      <c r="DG6" s="79" t="str">
        <f>IF(DG7="","",IF(DG7="-","【-】","【"&amp;SUBSTITUTE(TEXT(DG7,"#,##0.00"),"-","△")&amp;"】"))</f>
        <v>【89.42】</v>
      </c>
      <c r="DH6" s="85">
        <f t="shared" ref="DH6:DQ6" si="10">IF(DH7="",NA(),DH7)</f>
        <v>44.53</v>
      </c>
      <c r="DI6" s="85">
        <f t="shared" si="10"/>
        <v>46.32</v>
      </c>
      <c r="DJ6" s="85">
        <f t="shared" si="10"/>
        <v>48.02</v>
      </c>
      <c r="DK6" s="85">
        <f t="shared" si="10"/>
        <v>49.63</v>
      </c>
      <c r="DL6" s="85">
        <f t="shared" si="10"/>
        <v>51.27</v>
      </c>
      <c r="DM6" s="85">
        <f t="shared" si="10"/>
        <v>48.17</v>
      </c>
      <c r="DN6" s="85">
        <f t="shared" si="10"/>
        <v>48.83</v>
      </c>
      <c r="DO6" s="85">
        <f t="shared" si="10"/>
        <v>49.96</v>
      </c>
      <c r="DP6" s="85">
        <f t="shared" si="10"/>
        <v>50.82</v>
      </c>
      <c r="DQ6" s="85">
        <f t="shared" si="10"/>
        <v>51.82</v>
      </c>
      <c r="DR6" s="79" t="str">
        <f>IF(DR7="","",IF(DR7="-","【-】","【"&amp;SUBSTITUTE(TEXT(DR7,"#,##0.00"),"-","△")&amp;"】"))</f>
        <v>【52.02】</v>
      </c>
      <c r="DS6" s="85">
        <f t="shared" ref="DS6:EB6" si="11">IF(DS7="",NA(),DS7)</f>
        <v>2.2599999999999998</v>
      </c>
      <c r="DT6" s="85">
        <f t="shared" si="11"/>
        <v>3.5</v>
      </c>
      <c r="DU6" s="85">
        <f t="shared" si="11"/>
        <v>5.0999999999999996</v>
      </c>
      <c r="DV6" s="85">
        <f t="shared" si="11"/>
        <v>6.2</v>
      </c>
      <c r="DW6" s="85">
        <f t="shared" si="11"/>
        <v>6.23</v>
      </c>
      <c r="DX6" s="85">
        <f t="shared" si="11"/>
        <v>17.12</v>
      </c>
      <c r="DY6" s="85">
        <f t="shared" si="11"/>
        <v>18.18</v>
      </c>
      <c r="DZ6" s="85">
        <f t="shared" si="11"/>
        <v>19.32</v>
      </c>
      <c r="EA6" s="85">
        <f t="shared" si="11"/>
        <v>21.16</v>
      </c>
      <c r="EB6" s="85">
        <f t="shared" si="11"/>
        <v>22.72</v>
      </c>
      <c r="EC6" s="79" t="str">
        <f>IF(EC7="","",IF(EC7="-","【-】","【"&amp;SUBSTITUTE(TEXT(EC7,"#,##0.00"),"-","△")&amp;"】"))</f>
        <v>【25.37】</v>
      </c>
      <c r="ED6" s="85">
        <f t="shared" ref="ED6:EM6" si="12">IF(ED7="",NA(),ED7)</f>
        <v>6.e-002</v>
      </c>
      <c r="EE6" s="85">
        <f t="shared" si="12"/>
        <v>8.e-002</v>
      </c>
      <c r="EF6" s="85">
        <f t="shared" si="12"/>
        <v>0.16</v>
      </c>
      <c r="EG6" s="85">
        <f t="shared" si="12"/>
        <v>0.35</v>
      </c>
      <c r="EH6" s="85">
        <f t="shared" si="12"/>
        <v>0.1</v>
      </c>
      <c r="EI6" s="85">
        <f t="shared" si="12"/>
        <v>0.54</v>
      </c>
      <c r="EJ6" s="85">
        <f t="shared" si="12"/>
        <v>0.56999999999999995</v>
      </c>
      <c r="EK6" s="85">
        <f t="shared" si="12"/>
        <v>0.52</v>
      </c>
      <c r="EL6" s="85">
        <f t="shared" si="12"/>
        <v>0.48</v>
      </c>
      <c r="EM6" s="85">
        <f t="shared" si="12"/>
        <v>0.48</v>
      </c>
      <c r="EN6" s="79" t="str">
        <f>IF(EN7="","",IF(EN7="-","【-】","【"&amp;SUBSTITUTE(TEXT(EN7,"#,##0.00"),"-","△")&amp;"】"))</f>
        <v>【0.62】</v>
      </c>
    </row>
    <row r="7" spans="1:144" s="64" customFormat="1">
      <c r="A7" s="65"/>
      <c r="B7" s="71">
        <v>2023</v>
      </c>
      <c r="C7" s="71">
        <v>263664</v>
      </c>
      <c r="D7" s="71">
        <v>46</v>
      </c>
      <c r="E7" s="71">
        <v>1</v>
      </c>
      <c r="F7" s="71">
        <v>0</v>
      </c>
      <c r="G7" s="71">
        <v>1</v>
      </c>
      <c r="H7" s="71" t="s">
        <v>94</v>
      </c>
      <c r="I7" s="71" t="s">
        <v>95</v>
      </c>
      <c r="J7" s="71" t="s">
        <v>96</v>
      </c>
      <c r="K7" s="71" t="s">
        <v>97</v>
      </c>
      <c r="L7" s="71" t="s">
        <v>20</v>
      </c>
      <c r="M7" s="71" t="s">
        <v>14</v>
      </c>
      <c r="N7" s="80" t="s">
        <v>98</v>
      </c>
      <c r="O7" s="80">
        <v>91.41</v>
      </c>
      <c r="P7" s="80">
        <v>99.7</v>
      </c>
      <c r="Q7" s="80">
        <v>2106</v>
      </c>
      <c r="R7" s="80">
        <v>36543</v>
      </c>
      <c r="S7" s="80">
        <v>25.68</v>
      </c>
      <c r="T7" s="80">
        <v>1423.01</v>
      </c>
      <c r="U7" s="80">
        <v>36326</v>
      </c>
      <c r="V7" s="80">
        <v>13.5</v>
      </c>
      <c r="W7" s="80">
        <v>2690.81</v>
      </c>
      <c r="X7" s="80">
        <v>99.79</v>
      </c>
      <c r="Y7" s="80">
        <v>97.66</v>
      </c>
      <c r="Z7" s="80">
        <v>95.14</v>
      </c>
      <c r="AA7" s="80">
        <v>93.76</v>
      </c>
      <c r="AB7" s="80">
        <v>91.91</v>
      </c>
      <c r="AC7" s="80">
        <v>109.01</v>
      </c>
      <c r="AD7" s="80">
        <v>108.83</v>
      </c>
      <c r="AE7" s="80">
        <v>109.23</v>
      </c>
      <c r="AF7" s="80">
        <v>108.04</v>
      </c>
      <c r="AG7" s="80">
        <v>107.49</v>
      </c>
      <c r="AH7" s="80">
        <v>108.24</v>
      </c>
      <c r="AI7" s="80">
        <v>0</v>
      </c>
      <c r="AJ7" s="80">
        <v>0</v>
      </c>
      <c r="AK7" s="80">
        <v>0</v>
      </c>
      <c r="AL7" s="80">
        <v>6.57</v>
      </c>
      <c r="AM7" s="80">
        <v>16.84</v>
      </c>
      <c r="AN7" s="80">
        <v>3.7</v>
      </c>
      <c r="AO7" s="80">
        <v>4.34</v>
      </c>
      <c r="AP7" s="80">
        <v>4.6900000000000004</v>
      </c>
      <c r="AQ7" s="80">
        <v>4.72</v>
      </c>
      <c r="AR7" s="80">
        <v>5.76</v>
      </c>
      <c r="AS7" s="80">
        <v>1.5</v>
      </c>
      <c r="AT7" s="80">
        <v>2402</v>
      </c>
      <c r="AU7" s="80">
        <v>2187.0100000000002</v>
      </c>
      <c r="AV7" s="80">
        <v>1358.83</v>
      </c>
      <c r="AW7" s="80">
        <v>2217.94</v>
      </c>
      <c r="AX7" s="80">
        <v>2521.38</v>
      </c>
      <c r="AY7" s="80">
        <v>365.18</v>
      </c>
      <c r="AZ7" s="80">
        <v>327.77</v>
      </c>
      <c r="BA7" s="80">
        <v>338.02</v>
      </c>
      <c r="BB7" s="80">
        <v>345.94</v>
      </c>
      <c r="BC7" s="80">
        <v>329.7</v>
      </c>
      <c r="BD7" s="80">
        <v>243.36</v>
      </c>
      <c r="BE7" s="80">
        <v>0.77</v>
      </c>
      <c r="BF7" s="80">
        <v>0</v>
      </c>
      <c r="BG7" s="80">
        <v>0</v>
      </c>
      <c r="BH7" s="80">
        <v>0</v>
      </c>
      <c r="BI7" s="80">
        <v>0</v>
      </c>
      <c r="BJ7" s="80">
        <v>371.65</v>
      </c>
      <c r="BK7" s="80">
        <v>397.1</v>
      </c>
      <c r="BL7" s="80">
        <v>379.91</v>
      </c>
      <c r="BM7" s="80">
        <v>386.61</v>
      </c>
      <c r="BN7" s="80">
        <v>381.56</v>
      </c>
      <c r="BO7" s="80">
        <v>265.93</v>
      </c>
      <c r="BP7" s="80">
        <v>60.75</v>
      </c>
      <c r="BQ7" s="80">
        <v>58.82</v>
      </c>
      <c r="BR7" s="80">
        <v>62.78</v>
      </c>
      <c r="BS7" s="80">
        <v>61.36</v>
      </c>
      <c r="BT7" s="80">
        <v>56.51</v>
      </c>
      <c r="BU7" s="80">
        <v>98.77</v>
      </c>
      <c r="BV7" s="80">
        <v>95.79</v>
      </c>
      <c r="BW7" s="80">
        <v>98.3</v>
      </c>
      <c r="BX7" s="80">
        <v>93.82</v>
      </c>
      <c r="BY7" s="80">
        <v>95.04</v>
      </c>
      <c r="BZ7" s="80">
        <v>97.82</v>
      </c>
      <c r="CA7" s="80">
        <v>200.94</v>
      </c>
      <c r="CB7" s="80">
        <v>195.21</v>
      </c>
      <c r="CC7" s="80">
        <v>193.24</v>
      </c>
      <c r="CD7" s="80">
        <v>196.67</v>
      </c>
      <c r="CE7" s="80">
        <v>212.91</v>
      </c>
      <c r="CF7" s="80">
        <v>173.67</v>
      </c>
      <c r="CG7" s="80">
        <v>171.13</v>
      </c>
      <c r="CH7" s="80">
        <v>173.7</v>
      </c>
      <c r="CI7" s="80">
        <v>178.94</v>
      </c>
      <c r="CJ7" s="80">
        <v>180.19</v>
      </c>
      <c r="CK7" s="80">
        <v>177.56</v>
      </c>
      <c r="CL7" s="80">
        <v>65.290000000000006</v>
      </c>
      <c r="CM7" s="80">
        <v>67.400000000000006</v>
      </c>
      <c r="CN7" s="80">
        <v>66.27</v>
      </c>
      <c r="CO7" s="80">
        <v>64.63</v>
      </c>
      <c r="CP7" s="80">
        <v>63.86</v>
      </c>
      <c r="CQ7" s="80">
        <v>59.67</v>
      </c>
      <c r="CR7" s="80">
        <v>60.12</v>
      </c>
      <c r="CS7" s="80">
        <v>60.34</v>
      </c>
      <c r="CT7" s="80">
        <v>59.54</v>
      </c>
      <c r="CU7" s="80">
        <v>59.26</v>
      </c>
      <c r="CV7" s="80">
        <v>59.81</v>
      </c>
      <c r="CW7" s="80">
        <v>97.06</v>
      </c>
      <c r="CX7" s="80">
        <v>95.98</v>
      </c>
      <c r="CY7" s="80">
        <v>96.09</v>
      </c>
      <c r="CZ7" s="80">
        <v>96.13</v>
      </c>
      <c r="DA7" s="80">
        <v>95.79</v>
      </c>
      <c r="DB7" s="80">
        <v>84.6</v>
      </c>
      <c r="DC7" s="80">
        <v>84.24</v>
      </c>
      <c r="DD7" s="80">
        <v>84.19</v>
      </c>
      <c r="DE7" s="80">
        <v>83.93</v>
      </c>
      <c r="DF7" s="80">
        <v>83.84</v>
      </c>
      <c r="DG7" s="80">
        <v>89.42</v>
      </c>
      <c r="DH7" s="80">
        <v>44.53</v>
      </c>
      <c r="DI7" s="80">
        <v>46.32</v>
      </c>
      <c r="DJ7" s="80">
        <v>48.02</v>
      </c>
      <c r="DK7" s="80">
        <v>49.63</v>
      </c>
      <c r="DL7" s="80">
        <v>51.27</v>
      </c>
      <c r="DM7" s="80">
        <v>48.17</v>
      </c>
      <c r="DN7" s="80">
        <v>48.83</v>
      </c>
      <c r="DO7" s="80">
        <v>49.96</v>
      </c>
      <c r="DP7" s="80">
        <v>50.82</v>
      </c>
      <c r="DQ7" s="80">
        <v>51.82</v>
      </c>
      <c r="DR7" s="80">
        <v>52.02</v>
      </c>
      <c r="DS7" s="80">
        <v>2.2599999999999998</v>
      </c>
      <c r="DT7" s="80">
        <v>3.5</v>
      </c>
      <c r="DU7" s="80">
        <v>5.0999999999999996</v>
      </c>
      <c r="DV7" s="80">
        <v>6.2</v>
      </c>
      <c r="DW7" s="80">
        <v>6.23</v>
      </c>
      <c r="DX7" s="80">
        <v>17.12</v>
      </c>
      <c r="DY7" s="80">
        <v>18.18</v>
      </c>
      <c r="DZ7" s="80">
        <v>19.32</v>
      </c>
      <c r="EA7" s="80">
        <v>21.16</v>
      </c>
      <c r="EB7" s="80">
        <v>22.72</v>
      </c>
      <c r="EC7" s="80">
        <v>25.37</v>
      </c>
      <c r="ED7" s="80">
        <v>6.e-002</v>
      </c>
      <c r="EE7" s="80">
        <v>8.e-002</v>
      </c>
      <c r="EF7" s="80">
        <v>0.16</v>
      </c>
      <c r="EG7" s="80">
        <v>0.35</v>
      </c>
      <c r="EH7" s="80">
        <v>0.1</v>
      </c>
      <c r="EI7" s="80">
        <v>0.54</v>
      </c>
      <c r="EJ7" s="80">
        <v>0.56999999999999995</v>
      </c>
      <c r="EK7" s="80">
        <v>0.52</v>
      </c>
      <c r="EL7" s="80">
        <v>0.48</v>
      </c>
      <c r="EM7" s="80">
        <v>0.48</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99</v>
      </c>
      <c r="C9" s="66" t="s">
        <v>100</v>
      </c>
      <c r="D9" s="66" t="s">
        <v>101</v>
      </c>
      <c r="E9" s="66" t="s">
        <v>102</v>
      </c>
      <c r="F9" s="66" t="s">
        <v>103</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51</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2025-01-24T06:51:35Z</dcterms:created>
  <dcterms:modified xsi:type="dcterms:W3CDTF">2025-01-30T01:08:34Z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2025-01-30T01:08:34Z</vt:filetime>
  </property>
</Properties>
</file>