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総務課\行財政課\財政係\04　自治振興課\R6年度\03　公営企業関係\02　照会\070123　公営企業に係る「経営比較分析表」（令和５年度決算）の分析等について\02　回答\"/>
    </mc:Choice>
  </mc:AlternateContent>
  <workbookProtection workbookAlgorithmName="SHA-512" workbookHashValue="oXoUhXh3+7adSlLCrxzFrkS48j3rD/GUpjUNp0oRxCkNh5UbhOoDgZsrjjIovGF5D/ahhfrse6jWsaqmkw7IIg==" workbookSaltValue="SgFOYzsGS9eMl5N4a3FANA=="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AL10" i="4"/>
  <c r="AD10" i="4"/>
  <c r="B10" i="4"/>
  <c r="AD8" i="4"/>
  <c r="I8" i="4"/>
  <c r="B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<sst xmlns="http://schemas.openxmlformats.org/spreadsheetml/2006/main" count="236" uniqueCount="119">
  <si>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</si>
  <si>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</si>
  <si>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</si>
  <si>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</si>
  <si>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</si>
  <si>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</si>
  <si>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</si>
  <si>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</si>
  <si>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</si>
  <si>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</si>
  <si>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</si>
  <si>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</si>
  <si>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</si>
  <si>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</si>
  <si>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</si>
  <si>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</si>
  <si>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</si>
  <si>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</si>
  <si>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</si>
  <si>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</si>
  <si>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</si>
  <si>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</si>
  <si>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</si>
  <si>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</si>
  <si>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</si>
  <si>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</si>
  <si>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</si>
  <si>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</si>
  <si>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</si>
  <si>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</si>
  <si>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</si>
  <si>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</si>
  <si>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</si>
  <si>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</si>
  <si>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</si>
  <si>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</si>
  <si>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</si>
  <si>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</si>
  <si>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</si>
  <si>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</si>
  <si>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</si>
  <si>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</si>
  <si>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</si>
  <si>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</si>
  <si>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</si>
  <si>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</si>
  <si>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</si>
  <si>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</si>
  <si>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</si>
  <si>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</si>
  <si>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</si>
  <si>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</si>
  <si>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</si>
  <si>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</si>
  <si>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</si>
  <si>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</si>
  <si>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</si>
  <si>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</si>
  <si>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</si>
  <si>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</si>
  <si>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</si>
  <si>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</si>
  <si>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</si>
  <si>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</si>
  <si>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</si>
  <si>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</si>
  <si>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</si>
  <si>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</si>
  <si>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</si>
  <si>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</si>
  <si>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</si>
  <si>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</si>
  <si>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</si>
  <si>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</si>
  <si>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</si>
  <si>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</si>
  <si>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</si>
  <si>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</si>
  <si>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</si>
  <si>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</si>
  <si>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</si>
  <si>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</si>
  <si>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</si>
  <si>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</si>
  <si>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</si>
  <si>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</si>
  <si>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</si>
  <si>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</si>
  <si>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</si>
  <si>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</si>
  <si>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</si>
  <si>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</si>
  <si>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</si>
  <si>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</si>
  <si>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</si>
  <si>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</si>
  <si>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</si>
  <si>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</si>
  <si>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</si>
  <si>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</si>
  <si>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</si>
  <si>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</si>
  <si>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</si>
  <si>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</si>
  <si>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</si>
  <si>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</si>
  <si>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</si>
  <si>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</si>
  <si>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</si>
  <si>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</si>
  <si>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</si>
  <si>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</si>
  <si>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</si>
  <si>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</si>
  <si>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</si>
  <si>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</si>
  <si>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本町の下水道事業は、平成２３年度で面整備は一定完了したが、人口減少及び下水道接続への宅内改造工事費の高負担などによる接続率の低迷により、有収水量の大幅な伸びが期待できず、また単独処理場を有するなど設備投資や維持管理費が割高になっている。
　そうしたことから、汚水処理原価や企業債残高対事業規模比率が類似団体と比較しても割高になり、収益的収支比率や経費回収率が低水準となっている。また、繰出基準の見直しにより分流式下水道に要する経費が減少したことに伴い収益的収支比率が大幅に減少した一方、令和５年度にかけて橋梁工事に伴う管渠施設の更新等を実施したことやストックマネジメント計画の見直しを行ったことから汚水処理費及び汚水処理原価が増加している。
　水洗化率（下水道への接続率）は徐々に向上しているが、類似団体と比較すると差が大きくなっていることから、接続率向上に向けての有効な手法など調査・研究を重ね、さらなる接続促進に向けての取り組みが必要である。
　今後、処理場施設・機器・管路などの更新も見込まれてくることから、見直しを行ったストックマネジメント計画に基づく計画的な更新が重要になる。
　なお、平成１８年２月に人口減少傾向を反映させ適正な事業投資を図るため、費用対効果等の実施により当初計画の整備区域の縮小、施設規模の大幅な縮小を行い、現状に沿った事業運営が出来るよう全体計画及び事業計画の見直しを実施した。</t>
    <rPh sb="244" eb="246">
      <t>レイワ</t>
    </rPh>
    <rPh sb="247" eb="249">
      <t>ネンド</t>
    </rPh>
    <rPh sb="269" eb="271">
      <t>ジッシ</t>
    </rPh>
    <rPh sb="286" eb="288">
      <t>ケイカク</t>
    </rPh>
    <rPh sb="289" eb="291">
      <t>ミナオ</t>
    </rPh>
    <rPh sb="293" eb="294">
      <t>オコナ</t>
    </rPh>
    <rPh sb="429" eb="432">
      <t>ショリジョウ</t>
    </rPh>
    <rPh sb="432" eb="434">
      <t>シセツ</t>
    </rPh>
    <phoneticPr fontId="4"/>
  </si>
  <si>
    <t>　管路については、最も早い供用開始から２５年の経過状況であり、現時点では更新の必要性はない。
　ただし、腐食等による事故防止のため、日常的に管路状況を把握するとともに、見直しを行ったストックマネジメント計画に基づき、適正な維持管理・更新が図れるよう取り組みを進める。</t>
    <phoneticPr fontId="4"/>
  </si>
  <si>
    <t>　これまでの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や料金改定の検討を進める必要がある。
　また、料金収入の増加を目指し、屎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策定したストックマネジメント計画に基づく中長期的な維持管理・更新等に係るトータルコストの縮減など検討を進めていきたい。</t>
    <rPh sb="119" eb="120">
      <t>スス</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</si>
</sst>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BE-4963-AFA7-3F2FEB3F6B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5BBE-4963-AFA7-3F2FEB3F6B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47.22</c:v>
                </c:pt>
                <c:pt idx="1">
                  <c:v>47.59</c:v>
                </c:pt>
                <c:pt idx="2">
                  <c:v>103.91</c:v>
                </c:pt>
                <c:pt idx="3">
                  <c:v>45.94</c:v>
                </c:pt>
                <c:pt idx="4">
                  <c:v>40.380000000000003</c:v>
                </c:pt>
              </c:numCache>
            </c:numRef>
          </c:val>
          <c:extLst>
            <c:ext xmlns:c16="http://schemas.microsoft.com/office/drawing/2014/chart" uri="{C3380CC4-5D6E-409C-BE32-E72D297353CC}">
              <c16:uniqueId val="{00000000-F4FD-47E6-9B67-2784582D1FC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F4FD-47E6-9B67-2784582D1FC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74.430000000000007</c:v>
                </c:pt>
                <c:pt idx="1">
                  <c:v>75.41</c:v>
                </c:pt>
                <c:pt idx="2">
                  <c:v>75.430000000000007</c:v>
                </c:pt>
                <c:pt idx="3">
                  <c:v>77.09</c:v>
                </c:pt>
                <c:pt idx="4">
                  <c:v>77.290000000000006</c:v>
                </c:pt>
              </c:numCache>
            </c:numRef>
          </c:val>
          <c:extLst>
            <c:ext xmlns:c16="http://schemas.microsoft.com/office/drawing/2014/chart" uri="{C3380CC4-5D6E-409C-BE32-E72D297353CC}">
              <c16:uniqueId val="{00000000-1568-4C18-98D4-C962D40436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1568-4C18-98D4-C962D40436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68.209999999999994</c:v>
                </c:pt>
                <c:pt idx="1">
                  <c:v>67.56</c:v>
                </c:pt>
                <c:pt idx="2">
                  <c:v>66.510000000000005</c:v>
                </c:pt>
                <c:pt idx="3">
                  <c:v>63.18</c:v>
                </c:pt>
                <c:pt idx="4">
                  <c:v>60.57</c:v>
                </c:pt>
              </c:numCache>
            </c:numRef>
          </c:val>
          <c:extLst>
            <c:ext xmlns:c16="http://schemas.microsoft.com/office/drawing/2014/chart" uri="{C3380CC4-5D6E-409C-BE32-E72D297353CC}">
              <c16:uniqueId val="{00000000-C101-4DDD-B3C6-A8EC67AE69C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01-4DDD-B3C6-A8EC67AE69C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AE-483C-898F-8E98DF5CBF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AE-483C-898F-8E98DF5CBF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95-4AEC-89D5-3FF98FD1E05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95-4AEC-89D5-3FF98FD1E05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60-48C5-B043-625E7A73B8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60-48C5-B043-625E7A73B8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67-486C-A753-75E8D1C06A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67-486C-A753-75E8D1C06A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5771.27</c:v>
                </c:pt>
                <c:pt idx="1">
                  <c:v>5374.77</c:v>
                </c:pt>
                <c:pt idx="2">
                  <c:v>5140.6899999999996</c:v>
                </c:pt>
                <c:pt idx="3">
                  <c:v>4578.8900000000003</c:v>
                </c:pt>
                <c:pt idx="4">
                  <c:v>5286.96</c:v>
                </c:pt>
              </c:numCache>
            </c:numRef>
          </c:val>
          <c:extLst>
            <c:ext xmlns:c16="http://schemas.microsoft.com/office/drawing/2014/chart" uri="{C3380CC4-5D6E-409C-BE32-E72D297353CC}">
              <c16:uniqueId val="{00000000-512B-428D-94B0-20BF35F29B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512B-428D-94B0-20BF35F29B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54.15</c:v>
                </c:pt>
                <c:pt idx="1">
                  <c:v>47.32</c:v>
                </c:pt>
                <c:pt idx="2">
                  <c:v>37.4</c:v>
                </c:pt>
                <c:pt idx="3">
                  <c:v>49.24</c:v>
                </c:pt>
                <c:pt idx="4">
                  <c:v>36.04</c:v>
                </c:pt>
              </c:numCache>
            </c:numRef>
          </c:val>
          <c:extLst>
            <c:ext xmlns:c16="http://schemas.microsoft.com/office/drawing/2014/chart" uri="{C3380CC4-5D6E-409C-BE32-E72D297353CC}">
              <c16:uniqueId val="{00000000-EC29-437E-9388-A2D252546F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EC29-437E-9388-A2D252546F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273.05</c:v>
                </c:pt>
                <c:pt idx="1">
                  <c:v>312.47000000000003</c:v>
                </c:pt>
                <c:pt idx="2">
                  <c:v>399.7</c:v>
                </c:pt>
                <c:pt idx="3">
                  <c:v>303.13</c:v>
                </c:pt>
                <c:pt idx="4">
                  <c:v>381.97</c:v>
                </c:pt>
              </c:numCache>
            </c:numRef>
          </c:val>
          <c:extLst>
            <c:ext xmlns:c16="http://schemas.microsoft.com/office/drawing/2014/chart" uri="{C3380CC4-5D6E-409C-BE32-E72D297353CC}">
              <c16:uniqueId val="{00000000-7EBB-437B-B1F4-A340AEA28F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7EBB-437B-B1F4-A340AEA28F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京都府　和束町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3499</v>
      </c>
      <c r="AM8" s="54"/>
      <c r="AN8" s="54"/>
      <c r="AO8" s="54"/>
      <c r="AP8" s="54"/>
      <c r="AQ8" s="54"/>
      <c r="AR8" s="54"/>
      <c r="AS8" s="54"/>
      <c r="AT8" s="53">
        <f>データ!T6</f>
        <v>64.930000000000007</v>
      </c>
      <c r="AU8" s="53"/>
      <c r="AV8" s="53"/>
      <c r="AW8" s="53"/>
      <c r="AX8" s="53"/>
      <c r="AY8" s="53"/>
      <c r="AZ8" s="53"/>
      <c r="BA8" s="53"/>
      <c r="BB8" s="53">
        <f>データ!U6</f>
        <v>53.89</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61.03</v>
      </c>
      <c r="Q10" s="53"/>
      <c r="R10" s="53"/>
      <c r="S10" s="53"/>
      <c r="T10" s="53"/>
      <c r="U10" s="53"/>
      <c r="V10" s="53"/>
      <c r="W10" s="53">
        <f>データ!Q6</f>
        <v>88.08</v>
      </c>
      <c r="X10" s="53"/>
      <c r="Y10" s="53"/>
      <c r="Z10" s="53"/>
      <c r="AA10" s="53"/>
      <c r="AB10" s="53"/>
      <c r="AC10" s="53"/>
      <c r="AD10" s="54">
        <f>データ!R6</f>
        <v>2750</v>
      </c>
      <c r="AE10" s="54"/>
      <c r="AF10" s="54"/>
      <c r="AG10" s="54"/>
      <c r="AH10" s="54"/>
      <c r="AI10" s="54"/>
      <c r="AJ10" s="54"/>
      <c r="AK10" s="2"/>
      <c r="AL10" s="54">
        <f>データ!V6</f>
        <v>2100</v>
      </c>
      <c r="AM10" s="54"/>
      <c r="AN10" s="54"/>
      <c r="AO10" s="54"/>
      <c r="AP10" s="54"/>
      <c r="AQ10" s="54"/>
      <c r="AR10" s="54"/>
      <c r="AS10" s="54"/>
      <c r="AT10" s="53">
        <f>データ!W6</f>
        <v>0.83</v>
      </c>
      <c r="AU10" s="53"/>
      <c r="AV10" s="53"/>
      <c r="AW10" s="53"/>
      <c r="AX10" s="53"/>
      <c r="AY10" s="53"/>
      <c r="AZ10" s="53"/>
      <c r="BA10" s="53"/>
      <c r="BB10" s="53">
        <f>データ!X6</f>
        <v>2530.12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sh1cANRPzjwaTl4qCp2xFkPW/MQPezViTsjdnlgKMj7UWM1p/gYWNmqgr/sOqVu2CBIrA1yyMwcks+KDsi3B3Q==" saltValue="FeFsk8ektfzTvy4RQEr/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263656</v>
      </c>
      <c r="D6" s="19">
        <f t="shared" si="3"/>
        <v>47</v>
      </c>
      <c r="E6" s="19">
        <f t="shared" si="3"/>
        <v>17</v>
      </c>
      <c r="F6" s="19">
        <f t="shared" si="3"/>
        <v>4</v>
      </c>
      <c r="G6" s="19">
        <f t="shared" si="3"/>
        <v>0</v>
      </c>
      <c r="H6" s="19" t="str">
        <f t="shared" si="3"/>
        <v>京都府　和束町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61.03</v>
      </c>
      <c r="Q6" s="20">
        <f t="shared" si="3"/>
        <v>88.08</v>
      </c>
      <c r="R6" s="20">
        <f t="shared" si="3"/>
        <v>2750</v>
      </c>
      <c r="S6" s="20">
        <f t="shared" si="3"/>
        <v>3499</v>
      </c>
      <c r="T6" s="20">
        <f t="shared" si="3"/>
        <v>64.930000000000007</v>
      </c>
      <c r="U6" s="20">
        <f t="shared" si="3"/>
        <v>53.89</v>
      </c>
      <c r="V6" s="20">
        <f t="shared" si="3"/>
        <v>2100</v>
      </c>
      <c r="W6" s="20">
        <f t="shared" si="3"/>
        <v>0.83</v>
      </c>
      <c r="X6" s="20">
        <f t="shared" si="3"/>
        <v>2530.12</v>
      </c>
      <c r="Y6" s="21">
        <f>IF(Y7="",NA(),Y7)</f>
        <v>68.209999999999994</v>
      </c>
      <c r="Z6" s="21">
        <f t="shared" ref="Z6:AH6" si="4">IF(Z7="",NA(),Z7)</f>
        <v>67.56</v>
      </c>
      <c r="AA6" s="21">
        <f t="shared" si="4"/>
        <v>66.510000000000005</v>
      </c>
      <c r="AB6" s="21">
        <f t="shared" si="4"/>
        <v>63.18</v>
      </c>
      <c r="AC6" s="21">
        <f t="shared" si="4"/>
        <v>60.57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5771.27</v>
      </c>
      <c r="BG6" s="21">
        <f t="shared" ref="BG6:BO6" si="7">IF(BG7="",NA(),BG7)</f>
        <v>5374.77</v>
      </c>
      <c r="BH6" s="21">
        <f t="shared" si="7"/>
        <v>5140.6899999999996</v>
      </c>
      <c r="BI6" s="21">
        <f t="shared" si="7"/>
        <v>4578.8900000000003</v>
      </c>
      <c r="BJ6" s="21">
        <f t="shared" si="7"/>
        <v>5286.96</v>
      </c>
      <c r="BK6" s="21">
        <f t="shared" si="7"/>
        <v>1206.79</v>
      </c>
      <c r="BL6" s="21">
        <f t="shared" si="7"/>
        <v>1258.43</v>
      </c>
      <c r="BM6" s="21">
        <f t="shared" si="7"/>
        <v>1163.75</v>
      </c>
      <c r="BN6" s="21">
        <f t="shared" si="7"/>
        <v>1195.47</v>
      </c>
      <c r="BO6" s="21">
        <f t="shared" si="7"/>
        <v>1168.69</v>
      </c>
      <c r="BP6" s="20" t="str">
        <f>IF(BP7="","",IF(BP7="-","【-】","【"&amp;SUBSTITUTE(TEXT(BP7,"#,##0.00"),"-","△")&amp;"】"))</f>
        <v>【1,156.82】</v>
      </c>
      <c r="BQ6" s="21">
        <f>IF(BQ7="",NA(),BQ7)</f>
        <v>54.15</v>
      </c>
      <c r="BR6" s="21">
        <f t="shared" ref="BR6:BZ6" si="8">IF(BR7="",NA(),BR7)</f>
        <v>47.32</v>
      </c>
      <c r="BS6" s="21">
        <f t="shared" si="8"/>
        <v>37.4</v>
      </c>
      <c r="BT6" s="21">
        <f t="shared" si="8"/>
        <v>49.24</v>
      </c>
      <c r="BU6" s="21">
        <f t="shared" si="8"/>
        <v>36.04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273.05</v>
      </c>
      <c r="CC6" s="21">
        <f t="shared" ref="CC6:CK6" si="9">IF(CC7="",NA(),CC7)</f>
        <v>312.47000000000003</v>
      </c>
      <c r="CD6" s="21">
        <f t="shared" si="9"/>
        <v>399.7</v>
      </c>
      <c r="CE6" s="21">
        <f t="shared" si="9"/>
        <v>303.13</v>
      </c>
      <c r="CF6" s="21">
        <f t="shared" si="9"/>
        <v>381.97</v>
      </c>
      <c r="CG6" s="21">
        <f t="shared" si="9"/>
        <v>228.47</v>
      </c>
      <c r="CH6" s="21">
        <f t="shared" si="9"/>
        <v>224.88</v>
      </c>
      <c r="CI6" s="21">
        <f t="shared" si="9"/>
        <v>228.64</v>
      </c>
      <c r="CJ6" s="21">
        <f t="shared" si="9"/>
        <v>239.46</v>
      </c>
      <c r="CK6" s="21">
        <f t="shared" si="9"/>
        <v>233.15</v>
      </c>
      <c r="CL6" s="20" t="str">
        <f>IF(CL7="","",IF(CL7="-","【-】","【"&amp;SUBSTITUTE(TEXT(CL7,"#,##0.00"),"-","△")&amp;"】"))</f>
        <v>【215.73】</v>
      </c>
      <c r="CM6" s="21">
        <f>IF(CM7="",NA(),CM7)</f>
        <v>47.22</v>
      </c>
      <c r="CN6" s="21">
        <f t="shared" ref="CN6:CV6" si="10">IF(CN7="",NA(),CN7)</f>
        <v>47.59</v>
      </c>
      <c r="CO6" s="21">
        <f t="shared" si="10"/>
        <v>103.91</v>
      </c>
      <c r="CP6" s="21">
        <f t="shared" si="10"/>
        <v>45.94</v>
      </c>
      <c r="CQ6" s="21">
        <f t="shared" si="10"/>
        <v>40.380000000000003</v>
      </c>
      <c r="CR6" s="21">
        <f t="shared" si="10"/>
        <v>42.47</v>
      </c>
      <c r="CS6" s="21">
        <f t="shared" si="10"/>
        <v>42.4</v>
      </c>
      <c r="CT6" s="21">
        <f t="shared" si="10"/>
        <v>42.28</v>
      </c>
      <c r="CU6" s="21">
        <f t="shared" si="10"/>
        <v>41.06</v>
      </c>
      <c r="CV6" s="21">
        <f t="shared" si="10"/>
        <v>42.09</v>
      </c>
      <c r="CW6" s="20" t="str">
        <f>IF(CW7="","",IF(CW7="-","【-】","【"&amp;SUBSTITUTE(TEXT(CW7,"#,##0.00"),"-","△")&amp;"】"))</f>
        <v>【43.28】</v>
      </c>
      <c r="CX6" s="21">
        <f>IF(CX7="",NA(),CX7)</f>
        <v>74.430000000000007</v>
      </c>
      <c r="CY6" s="21">
        <f t="shared" ref="CY6:DG6" si="11">IF(CY7="",NA(),CY7)</f>
        <v>75.41</v>
      </c>
      <c r="CZ6" s="21">
        <f t="shared" si="11"/>
        <v>75.430000000000007</v>
      </c>
      <c r="DA6" s="21">
        <f t="shared" si="11"/>
        <v>77.09</v>
      </c>
      <c r="DB6" s="21">
        <f t="shared" si="11"/>
        <v>77.290000000000006</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263656</v>
      </c>
      <c r="D7" s="23">
        <v>47</v>
      </c>
      <c r="E7" s="23">
        <v>17</v>
      </c>
      <c r="F7" s="23">
        <v>4</v>
      </c>
      <c r="G7" s="23">
        <v>0</v>
      </c>
      <c r="H7" s="23" t="s">
        <v>98</v>
      </c>
      <c r="I7" s="23" t="s">
        <v>99</v>
      </c>
      <c r="J7" s="23" t="s">
        <v>100</v>
      </c>
      <c r="K7" s="23" t="s">
        <v>101</v>
      </c>
      <c r="L7" s="23" t="s">
        <v>102</v>
      </c>
      <c r="M7" s="23" t="s">
        <v>103</v>
      </c>
      <c r="N7" s="24" t="s">
        <v>104</v>
      </c>
      <c r="O7" s="24" t="s">
        <v>105</v>
      </c>
      <c r="P7" s="24">
        <v>61.03</v>
      </c>
      <c r="Q7" s="24">
        <v>88.08</v>
      </c>
      <c r="R7" s="24">
        <v>2750</v>
      </c>
      <c r="S7" s="24">
        <v>3499</v>
      </c>
      <c r="T7" s="24">
        <v>64.930000000000007</v>
      </c>
      <c r="U7" s="24">
        <v>53.89</v>
      </c>
      <c r="V7" s="24">
        <v>2100</v>
      </c>
      <c r="W7" s="24">
        <v>0.83</v>
      </c>
      <c r="X7" s="24">
        <v>2530.12</v>
      </c>
      <c r="Y7" s="24">
        <v>68.209999999999994</v>
      </c>
      <c r="Z7" s="24">
        <v>67.56</v>
      </c>
      <c r="AA7" s="24">
        <v>66.510000000000005</v>
      </c>
      <c r="AB7" s="24">
        <v>63.18</v>
      </c>
      <c r="AC7" s="24">
        <v>60.57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5771.27</v>
      </c>
      <c r="BG7" s="24">
        <v>5374.77</v>
      </c>
      <c r="BH7" s="24">
        <v>5140.6899999999996</v>
      </c>
      <c r="BI7" s="24">
        <v>4578.8900000000003</v>
      </c>
      <c r="BJ7" s="24">
        <v>5286.96</v>
      </c>
      <c r="BK7" s="24">
        <v>1206.79</v>
      </c>
      <c r="BL7" s="24">
        <v>1258.43</v>
      </c>
      <c r="BM7" s="24">
        <v>1163.75</v>
      </c>
      <c r="BN7" s="24">
        <v>1195.47</v>
      </c>
      <c r="BO7" s="24">
        <v>1168.69</v>
      </c>
      <c r="BP7" s="24">
        <v>1156.82</v>
      </c>
      <c r="BQ7" s="24">
        <v>54.15</v>
      </c>
      <c r="BR7" s="24">
        <v>47.32</v>
      </c>
      <c r="BS7" s="24">
        <v>37.4</v>
      </c>
      <c r="BT7" s="24">
        <v>49.24</v>
      </c>
      <c r="BU7" s="24">
        <v>36.04</v>
      </c>
      <c r="BV7" s="24">
        <v>71.84</v>
      </c>
      <c r="BW7" s="24">
        <v>73.36</v>
      </c>
      <c r="BX7" s="24">
        <v>72.599999999999994</v>
      </c>
      <c r="BY7" s="24">
        <v>69.430000000000007</v>
      </c>
      <c r="BZ7" s="24">
        <v>70.709999999999994</v>
      </c>
      <c r="CA7" s="24">
        <v>75.33</v>
      </c>
      <c r="CB7" s="24">
        <v>273.05</v>
      </c>
      <c r="CC7" s="24">
        <v>312.47000000000003</v>
      </c>
      <c r="CD7" s="24">
        <v>399.7</v>
      </c>
      <c r="CE7" s="24">
        <v>303.13</v>
      </c>
      <c r="CF7" s="24">
        <v>381.97</v>
      </c>
      <c r="CG7" s="24">
        <v>228.47</v>
      </c>
      <c r="CH7" s="24">
        <v>224.88</v>
      </c>
      <c r="CI7" s="24">
        <v>228.64</v>
      </c>
      <c r="CJ7" s="24">
        <v>239.46</v>
      </c>
      <c r="CK7" s="24">
        <v>233.15</v>
      </c>
      <c r="CL7" s="24">
        <v>215.73</v>
      </c>
      <c r="CM7" s="24">
        <v>47.22</v>
      </c>
      <c r="CN7" s="24">
        <v>47.59</v>
      </c>
      <c r="CO7" s="24">
        <v>103.91</v>
      </c>
      <c r="CP7" s="24">
        <v>45.94</v>
      </c>
      <c r="CQ7" s="24">
        <v>40.380000000000003</v>
      </c>
      <c r="CR7" s="24">
        <v>42.47</v>
      </c>
      <c r="CS7" s="24">
        <v>42.4</v>
      </c>
      <c r="CT7" s="24">
        <v>42.28</v>
      </c>
      <c r="CU7" s="24">
        <v>41.06</v>
      </c>
      <c r="CV7" s="24">
        <v>42.09</v>
      </c>
      <c r="CW7" s="24">
        <v>43.28</v>
      </c>
      <c r="CX7" s="24">
        <v>74.430000000000007</v>
      </c>
      <c r="CY7" s="24">
        <v>75.41</v>
      </c>
      <c r="CZ7" s="24">
        <v>75.430000000000007</v>
      </c>
      <c r="DA7" s="24">
        <v>77.09</v>
      </c>
      <c r="DB7" s="24">
        <v>77.290000000000006</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2025-01-28T05:52:54Z</cp:lastPrinted>
  <dcterms:created xsi:type="dcterms:W3CDTF">2025-01-24T07:31:22Z</dcterms:created>
  <dcterms:modified xsi:type="dcterms:W3CDTF">2025-01-28T05:52:55Z</dcterms:modified>
  <cp:category/>
</cp:coreProperties>
</file>