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lsv03\上下水道課(R6)\下水道\(1101)公共下水道庶務\01財務\07地方公営企業決算の状況\経営比較分析\決裁資料\02 提出ファイル\"/>
    </mc:Choice>
  </mc:AlternateContent>
  <workbookProtection workbookAlgorithmName="SHA-512" workbookHashValue="q9ztwAkXsMw0Gg9njowhXD2BiPdXwn04G4x9heY54bh/QxGr97Phe0QVjVJcPonrj3SqZPRFy6b5LeL9FFhxkw==" workbookSaltValue="6P9pn8UWd40w5IThAvE83g==" workbookSpinCount="100000" lockStructure="1"/>
  <bookViews>
    <workbookView xWindow="0" yWindow="0" windowWidth="15345" windowHeight="4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<sst xmlns="http://schemas.openxmlformats.org/spreadsheetml/2006/main" count="258" uniqueCount="116">
  <si>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</si>
  <si>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</si>
  <si>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</si>
  <si>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</si>
  <si>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</si>
  <si>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</si>
  <si>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</si>
  <si>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</si>
  <si>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</si>
  <si>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</si>
  <si>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</si>
  <si>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</si>
  <si>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</si>
  <si>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</si>
  <si>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</si>
  <si>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</si>
  <si>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</si>
  <si>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</si>
  <si>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</si>
  <si>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</si>
  <si>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</si>
  <si>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</si>
  <si>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</si>
  <si>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</si>
  <si>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</si>
  <si>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</si>
  <si>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</si>
  <si>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</si>
  <si>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</si>
  <si>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</si>
  <si>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</si>
  <si>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</si>
  <si>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</si>
  <si>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</si>
  <si>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</si>
  <si>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</si>
  <si>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</si>
  <si>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</si>
  <si>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</si>
  <si>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</si>
  <si>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</si>
  <si>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</si>
  <si>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</si>
  <si>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</si>
  <si>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</si>
  <si>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</si>
  <si>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</si>
  <si>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</si>
  <si>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</si>
  <si>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</si>
  <si>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</si>
  <si>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</si>
  <si>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</si>
  <si>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</si>
  <si>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</si>
  <si>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</si>
  <si>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</si>
  <si>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</si>
  <si>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</si>
  <si>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</si>
  <si>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</si>
  <si>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</si>
  <si>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</si>
  <si>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</si>
  <si>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</si>
  <si>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</si>
  <si>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</si>
  <si>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</si>
  <si>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</si>
  <si>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</si>
  <si>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</si>
  <si>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</si>
  <si>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</si>
  <si>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</si>
  <si>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</si>
  <si>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</si>
  <si>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</si>
  <si>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</si>
  <si>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</si>
  <si>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</si>
  <si>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</si>
  <si>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</si>
  <si>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</si>
  <si>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</si>
  <si>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</si>
  <si>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</si>
  <si>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</si>
  <si>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</si>
  <si>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</si>
  <si>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</si>
  <si>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</si>
  <si>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</si>
  <si>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</si>
  <si>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</si>
  <si>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</si>
  <si>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</si>
  <si>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</si>
  <si>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</si>
  <si>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</si>
  <si>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</si>
  <si>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</si>
  <si>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</si>
  <si>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</si>
  <si>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</si>
  <si>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</si>
  <si>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</si>
  <si>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</si>
  <si>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</si>
  <si>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</si>
  <si>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</si>
  <si>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</si>
  <si>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</si>
  <si>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</si>
  <si>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平成７年設置の浄化槽が最も古く、法定耐用年数を超過した浄化槽はないが、槽割れなどが散見され、今後、設備の更新が課題となってくることが想定されます。</t>
    <rPh sb="1" eb="3">
      <t>ヘイセイ</t>
    </rPh>
    <rPh sb="4" eb="5">
      <t>ネン</t>
    </rPh>
    <rPh sb="5" eb="7">
      <t>セッチ</t>
    </rPh>
    <rPh sb="8" eb="11">
      <t>ジョウカソウ</t>
    </rPh>
    <rPh sb="12" eb="13">
      <t>モット</t>
    </rPh>
    <rPh sb="14" eb="15">
      <t>フル</t>
    </rPh>
    <rPh sb="17" eb="19">
      <t>ホウテイ</t>
    </rPh>
    <rPh sb="19" eb="21">
      <t>タイヨウ</t>
    </rPh>
    <rPh sb="21" eb="23">
      <t>ネンスウ</t>
    </rPh>
    <rPh sb="24" eb="26">
      <t>チョウカ</t>
    </rPh>
    <rPh sb="28" eb="31">
      <t>ジョウカソウ</t>
    </rPh>
    <rPh sb="36" eb="37">
      <t>ソウ</t>
    </rPh>
    <rPh sb="37" eb="38">
      <t>ワ</t>
    </rPh>
    <rPh sb="42" eb="44">
      <t>サンケン</t>
    </rPh>
    <rPh sb="47" eb="49">
      <t>コンゴ</t>
    </rPh>
    <rPh sb="50" eb="52">
      <t>セツビ</t>
    </rPh>
    <rPh sb="53" eb="55">
      <t>コウシン</t>
    </rPh>
    <rPh sb="56" eb="58">
      <t>カダイ</t>
    </rPh>
    <rPh sb="67" eb="69">
      <t>ソウテイ</t>
    </rPh>
    <phoneticPr fontId="4"/>
  </si>
  <si>
    <t>　公共下水道の未整備地域の汚水処理手法を見直し、一部地域を公共下水道計画区域から除外、個別排水処理事業による汚水処理に転換することにより、スケールメリットを活かした経営の安定化を図っていきます。</t>
    <rPh sb="1" eb="3">
      <t>コウキョウ</t>
    </rPh>
    <rPh sb="3" eb="6">
      <t>ゲスイドウ</t>
    </rPh>
    <rPh sb="7" eb="10">
      <t>ミセイビ</t>
    </rPh>
    <rPh sb="10" eb="12">
      <t>チイキ</t>
    </rPh>
    <rPh sb="13" eb="15">
      <t>オスイ</t>
    </rPh>
    <rPh sb="15" eb="17">
      <t>ショリ</t>
    </rPh>
    <rPh sb="17" eb="19">
      <t>シュホウ</t>
    </rPh>
    <rPh sb="20" eb="22">
      <t>ミナオ</t>
    </rPh>
    <rPh sb="24" eb="26">
      <t>イチブ</t>
    </rPh>
    <rPh sb="26" eb="28">
      <t>チイキ</t>
    </rPh>
    <rPh sb="29" eb="31">
      <t>コウキョウ</t>
    </rPh>
    <rPh sb="31" eb="34">
      <t>ゲスイドウ</t>
    </rPh>
    <rPh sb="34" eb="36">
      <t>ケイカク</t>
    </rPh>
    <rPh sb="36" eb="38">
      <t>クイキ</t>
    </rPh>
    <rPh sb="40" eb="42">
      <t>ジョガイ</t>
    </rPh>
    <rPh sb="43" eb="45">
      <t>コベツ</t>
    </rPh>
    <rPh sb="45" eb="47">
      <t>ハイスイ</t>
    </rPh>
    <rPh sb="47" eb="49">
      <t>ショリ</t>
    </rPh>
    <rPh sb="49" eb="51">
      <t>ジギョウ</t>
    </rPh>
    <rPh sb="54" eb="56">
      <t>オスイ</t>
    </rPh>
    <rPh sb="56" eb="58">
      <t>ショリ</t>
    </rPh>
    <rPh sb="59" eb="61">
      <t>テンカン</t>
    </rPh>
    <rPh sb="78" eb="79">
      <t>イ</t>
    </rPh>
    <rPh sb="82" eb="84">
      <t>ケイエイ</t>
    </rPh>
    <rPh sb="85" eb="88">
      <t>アンテイカ</t>
    </rPh>
    <rPh sb="89" eb="90">
      <t>ハカ</t>
    </rPh>
    <phoneticPr fontId="4"/>
  </si>
  <si>
    <t>　個別排水処理事業は、公共下水道事業での汚水処理が非効率な山間部の地域で実施していることから、人口減少、高齢化が著しく、使用料収入減少により、経費回収率が低下、汚水処理原価が上昇する傾向にあります。</t>
    <rPh sb="1" eb="3">
      <t>コベツ</t>
    </rPh>
    <rPh sb="3" eb="5">
      <t>ハイスイ</t>
    </rPh>
    <rPh sb="5" eb="7">
      <t>ショリ</t>
    </rPh>
    <rPh sb="7" eb="9">
      <t>ジギョウ</t>
    </rPh>
    <rPh sb="11" eb="13">
      <t>コウキョウ</t>
    </rPh>
    <rPh sb="13" eb="16">
      <t>ゲスイドウ</t>
    </rPh>
    <rPh sb="16" eb="18">
      <t>ジギョウ</t>
    </rPh>
    <rPh sb="20" eb="22">
      <t>オスイ</t>
    </rPh>
    <rPh sb="22" eb="24">
      <t>ショリ</t>
    </rPh>
    <rPh sb="25" eb="28">
      <t>ヒコウリツ</t>
    </rPh>
    <rPh sb="29" eb="32">
      <t>サンカンブ</t>
    </rPh>
    <rPh sb="33" eb="35">
      <t>チイキ</t>
    </rPh>
    <rPh sb="36" eb="38">
      <t>ジッシ</t>
    </rPh>
    <rPh sb="47" eb="49">
      <t>ジンコウ</t>
    </rPh>
    <rPh sb="49" eb="51">
      <t>ゲンショウ</t>
    </rPh>
    <rPh sb="52" eb="55">
      <t>コウレイカ</t>
    </rPh>
    <rPh sb="56" eb="57">
      <t>イチジル</t>
    </rPh>
    <rPh sb="60" eb="63">
      <t>シヨウリョウ</t>
    </rPh>
    <rPh sb="63" eb="65">
      <t>シュウニュウ</t>
    </rPh>
    <rPh sb="65" eb="67">
      <t>ゲンショウ</t>
    </rPh>
    <rPh sb="71" eb="73">
      <t>ケイヒ</t>
    </rPh>
    <rPh sb="73" eb="75">
      <t>カイシュウ</t>
    </rPh>
    <rPh sb="75" eb="76">
      <t>リツ</t>
    </rPh>
    <rPh sb="77" eb="79">
      <t>テイカ</t>
    </rPh>
    <rPh sb="80" eb="82">
      <t>オスイ</t>
    </rPh>
    <rPh sb="82" eb="84">
      <t>ショリ</t>
    </rPh>
    <rPh sb="84" eb="86">
      <t>ゲンカ</t>
    </rPh>
    <rPh sb="87" eb="89">
      <t>ジョウショウ</t>
    </rPh>
    <rPh sb="91" eb="9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</si>
</sst>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7-411B-B463-A479F53DC2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A7-411B-B463-A479F53DC2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AB-40CA-9F98-BD0ACCE92F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F0AB-40CA-9F98-BD0ACCE92F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98.7</c:v>
                </c:pt>
                <c:pt idx="1">
                  <c:v>100</c:v>
                </c:pt>
                <c:pt idx="2">
                  <c:v>100</c:v>
                </c:pt>
                <c:pt idx="3">
                  <c:v>100</c:v>
                </c:pt>
                <c:pt idx="4">
                  <c:v>100</c:v>
                </c:pt>
              </c:numCache>
            </c:numRef>
          </c:val>
          <c:extLst>
            <c:ext xmlns:c16="http://schemas.microsoft.com/office/drawing/2014/chart" uri="{C3380CC4-5D6E-409C-BE32-E72D297353CC}">
              <c16:uniqueId val="{00000000-79E9-438D-80F7-82DDAEB531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79E9-438D-80F7-82DDAEB531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92.4</c:v>
                </c:pt>
                <c:pt idx="1">
                  <c:v>106.79</c:v>
                </c:pt>
                <c:pt idx="2">
                  <c:v>100.27</c:v>
                </c:pt>
                <c:pt idx="3">
                  <c:v>100.11</c:v>
                </c:pt>
                <c:pt idx="4">
                  <c:v>100.03</c:v>
                </c:pt>
              </c:numCache>
            </c:numRef>
          </c:val>
          <c:extLst>
            <c:ext xmlns:c16="http://schemas.microsoft.com/office/drawing/2014/chart" uri="{C3380CC4-5D6E-409C-BE32-E72D297353CC}">
              <c16:uniqueId val="{00000000-4902-4911-AD22-881AE7D0D4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4902-4911-AD22-881AE7D0D4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5.4</c:v>
                </c:pt>
                <c:pt idx="1">
                  <c:v>10.88</c:v>
                </c:pt>
                <c:pt idx="2">
                  <c:v>16.350000000000001</c:v>
                </c:pt>
                <c:pt idx="3">
                  <c:v>21.83</c:v>
                </c:pt>
                <c:pt idx="4">
                  <c:v>26.99</c:v>
                </c:pt>
              </c:numCache>
            </c:numRef>
          </c:val>
          <c:extLst>
            <c:ext xmlns:c16="http://schemas.microsoft.com/office/drawing/2014/chart" uri="{C3380CC4-5D6E-409C-BE32-E72D297353CC}">
              <c16:uniqueId val="{00000000-7074-48CB-8086-6860551C1D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7074-48CB-8086-6860551C1D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1F-4900-9357-8212B41EA1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1F-4900-9357-8212B41EA1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32.15</c:v>
                </c:pt>
                <c:pt idx="1">
                  <c:v>0</c:v>
                </c:pt>
                <c:pt idx="2">
                  <c:v>0</c:v>
                </c:pt>
                <c:pt idx="3">
                  <c:v>0</c:v>
                </c:pt>
                <c:pt idx="4">
                  <c:v>0</c:v>
                </c:pt>
              </c:numCache>
            </c:numRef>
          </c:val>
          <c:extLst>
            <c:ext xmlns:c16="http://schemas.microsoft.com/office/drawing/2014/chart" uri="{C3380CC4-5D6E-409C-BE32-E72D297353CC}">
              <c16:uniqueId val="{00000000-EF02-4F67-8565-BF8047827A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EF02-4F67-8565-BF8047827A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58.31</c:v>
                </c:pt>
                <c:pt idx="1">
                  <c:v>159.47</c:v>
                </c:pt>
                <c:pt idx="2">
                  <c:v>219.49</c:v>
                </c:pt>
                <c:pt idx="3">
                  <c:v>290.38</c:v>
                </c:pt>
                <c:pt idx="4">
                  <c:v>339.12</c:v>
                </c:pt>
              </c:numCache>
            </c:numRef>
          </c:val>
          <c:extLst>
            <c:ext xmlns:c16="http://schemas.microsoft.com/office/drawing/2014/chart" uri="{C3380CC4-5D6E-409C-BE32-E72D297353CC}">
              <c16:uniqueId val="{00000000-D8BC-424B-A166-6A1ADDD248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D8BC-424B-A166-6A1ADDD248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853.55</c:v>
                </c:pt>
                <c:pt idx="1">
                  <c:v>800.36</c:v>
                </c:pt>
                <c:pt idx="2">
                  <c:v>778.25</c:v>
                </c:pt>
                <c:pt idx="3">
                  <c:v>726.4</c:v>
                </c:pt>
                <c:pt idx="4">
                  <c:v>718.48</c:v>
                </c:pt>
              </c:numCache>
            </c:numRef>
          </c:val>
          <c:extLst>
            <c:ext xmlns:c16="http://schemas.microsoft.com/office/drawing/2014/chart" uri="{C3380CC4-5D6E-409C-BE32-E72D297353CC}">
              <c16:uniqueId val="{00000000-537A-412E-8066-1D1F5312B6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537A-412E-8066-1D1F5312B6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35.86</c:v>
                </c:pt>
                <c:pt idx="1">
                  <c:v>30.46</c:v>
                </c:pt>
                <c:pt idx="2">
                  <c:v>29.81</c:v>
                </c:pt>
                <c:pt idx="3">
                  <c:v>28.39</c:v>
                </c:pt>
                <c:pt idx="4">
                  <c:v>28.02</c:v>
                </c:pt>
              </c:numCache>
            </c:numRef>
          </c:val>
          <c:extLst>
            <c:ext xmlns:c16="http://schemas.microsoft.com/office/drawing/2014/chart" uri="{C3380CC4-5D6E-409C-BE32-E72D297353CC}">
              <c16:uniqueId val="{00000000-AA33-479B-A9B9-A8FDD99A59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AA33-479B-A9B9-A8FDD99A59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381.15</c:v>
                </c:pt>
                <c:pt idx="1">
                  <c:v>454.21</c:v>
                </c:pt>
                <c:pt idx="2">
                  <c:v>471.28</c:v>
                </c:pt>
                <c:pt idx="3">
                  <c:v>503.84</c:v>
                </c:pt>
                <c:pt idx="4">
                  <c:v>523.44000000000005</c:v>
                </c:pt>
              </c:numCache>
            </c:numRef>
          </c:val>
          <c:extLst>
            <c:ext xmlns:c16="http://schemas.microsoft.com/office/drawing/2014/chart" uri="{C3380CC4-5D6E-409C-BE32-E72D297353CC}">
              <c16:uniqueId val="{00000000-12F2-4A73-B623-86EDE49CF6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12F2-4A73-B623-86EDE49CF6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CE68" sqref="CE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宇治田原町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8829</v>
      </c>
      <c r="AM8" s="36"/>
      <c r="AN8" s="36"/>
      <c r="AO8" s="36"/>
      <c r="AP8" s="36"/>
      <c r="AQ8" s="36"/>
      <c r="AR8" s="36"/>
      <c r="AS8" s="36"/>
      <c r="AT8" s="37">
        <f>データ!T6</f>
        <v>58.16</v>
      </c>
      <c r="AU8" s="37"/>
      <c r="AV8" s="37"/>
      <c r="AW8" s="37"/>
      <c r="AX8" s="37"/>
      <c r="AY8" s="37"/>
      <c r="AZ8" s="37"/>
      <c r="BA8" s="37"/>
      <c r="BB8" s="37">
        <f>データ!U6</f>
        <v>151.81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75.75</v>
      </c>
      <c r="J10" s="37"/>
      <c r="K10" s="37"/>
      <c r="L10" s="37"/>
      <c r="M10" s="37"/>
      <c r="N10" s="37"/>
      <c r="O10" s="37"/>
      <c r="P10" s="37">
        <f>データ!P6</f>
        <v>1.53</v>
      </c>
      <c r="Q10" s="37"/>
      <c r="R10" s="37"/>
      <c r="S10" s="37"/>
      <c r="T10" s="37"/>
      <c r="U10" s="37"/>
      <c r="V10" s="37"/>
      <c r="W10" s="37">
        <f>データ!Q6</f>
        <v>100</v>
      </c>
      <c r="X10" s="37"/>
      <c r="Y10" s="37"/>
      <c r="Z10" s="37"/>
      <c r="AA10" s="37"/>
      <c r="AB10" s="37"/>
      <c r="AC10" s="37"/>
      <c r="AD10" s="36">
        <f>データ!R6</f>
        <v>2566</v>
      </c>
      <c r="AE10" s="36"/>
      <c r="AF10" s="36"/>
      <c r="AG10" s="36"/>
      <c r="AH10" s="36"/>
      <c r="AI10" s="36"/>
      <c r="AJ10" s="36"/>
      <c r="AK10" s="2"/>
      <c r="AL10" s="36">
        <f>データ!V6</f>
        <v>134</v>
      </c>
      <c r="AM10" s="36"/>
      <c r="AN10" s="36"/>
      <c r="AO10" s="36"/>
      <c r="AP10" s="36"/>
      <c r="AQ10" s="36"/>
      <c r="AR10" s="36"/>
      <c r="AS10" s="36"/>
      <c r="AT10" s="37">
        <f>データ!W6</f>
        <v>0.06</v>
      </c>
      <c r="AU10" s="37"/>
      <c r="AV10" s="37"/>
      <c r="AW10" s="37"/>
      <c r="AX10" s="37"/>
      <c r="AY10" s="37"/>
      <c r="AZ10" s="37"/>
      <c r="BA10" s="37"/>
      <c r="BB10" s="37">
        <f>データ!X6</f>
        <v>2233.33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tQpmCAyRq3FTb2Yi2E/fn0r75OKtt4lnVHjIaP0xEBcEc1Eh8rEXf0N9lJxIQqLzP/TCerTH/konIBJptcNlcA==" saltValue="XguE9nS+jJVqH2nuVDKa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263443</v>
      </c>
      <c r="D6" s="19">
        <f t="shared" si="3"/>
        <v>46</v>
      </c>
      <c r="E6" s="19">
        <f t="shared" si="3"/>
        <v>18</v>
      </c>
      <c r="F6" s="19">
        <f t="shared" si="3"/>
        <v>1</v>
      </c>
      <c r="G6" s="19">
        <f t="shared" si="3"/>
        <v>0</v>
      </c>
      <c r="H6" s="19" t="str">
        <f t="shared" si="3"/>
        <v>京都府　宇治田原町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75.75</v>
      </c>
      <c r="P6" s="20">
        <f t="shared" si="3"/>
        <v>1.53</v>
      </c>
      <c r="Q6" s="20">
        <f t="shared" si="3"/>
        <v>100</v>
      </c>
      <c r="R6" s="20">
        <f t="shared" si="3"/>
        <v>2566</v>
      </c>
      <c r="S6" s="20">
        <f t="shared" si="3"/>
        <v>8829</v>
      </c>
      <c r="T6" s="20">
        <f t="shared" si="3"/>
        <v>58.16</v>
      </c>
      <c r="U6" s="20">
        <f t="shared" si="3"/>
        <v>151.81</v>
      </c>
      <c r="V6" s="20">
        <f t="shared" si="3"/>
        <v>134</v>
      </c>
      <c r="W6" s="20">
        <f t="shared" si="3"/>
        <v>0.06</v>
      </c>
      <c r="X6" s="20">
        <f t="shared" si="3"/>
        <v>2233.33</v>
      </c>
      <c r="Y6" s="21">
        <f>IF(Y7="",NA(),Y7)</f>
        <v>92.4</v>
      </c>
      <c r="Z6" s="21">
        <f t="shared" ref="Z6:AH6" si="4">IF(Z7="",NA(),Z7)</f>
        <v>106.79</v>
      </c>
      <c r="AA6" s="21">
        <f t="shared" si="4"/>
        <v>100.27</v>
      </c>
      <c r="AB6" s="21">
        <f t="shared" si="4"/>
        <v>100.11</v>
      </c>
      <c r="AC6" s="21">
        <f t="shared" si="4"/>
        <v>100.03</v>
      </c>
      <c r="AD6" s="21">
        <f t="shared" si="4"/>
        <v>89.75</v>
      </c>
      <c r="AE6" s="21">
        <f t="shared" si="4"/>
        <v>96.14</v>
      </c>
      <c r="AF6" s="21">
        <f t="shared" si="4"/>
        <v>95.6</v>
      </c>
      <c r="AG6" s="21">
        <f t="shared" si="4"/>
        <v>93.57</v>
      </c>
      <c r="AH6" s="21">
        <f t="shared" si="4"/>
        <v>96.48</v>
      </c>
      <c r="AI6" s="20" t="str">
        <f>IF(AI7="","",IF(AI7="-","【-】","【"&amp;SUBSTITUTE(TEXT(AI7,"#,##0.00"),"-","△")&amp;"】"))</f>
        <v>【96.59】</v>
      </c>
      <c r="AJ6" s="21">
        <f>IF(AJ7="",NA(),AJ7)</f>
        <v>32.15</v>
      </c>
      <c r="AK6" s="20">
        <f t="shared" ref="AK6:AS6" si="5">IF(AK7="",NA(),AK7)</f>
        <v>0</v>
      </c>
      <c r="AL6" s="20">
        <f t="shared" si="5"/>
        <v>0</v>
      </c>
      <c r="AM6" s="20">
        <f t="shared" si="5"/>
        <v>0</v>
      </c>
      <c r="AN6" s="20">
        <f t="shared" si="5"/>
        <v>0</v>
      </c>
      <c r="AO6" s="21">
        <f t="shared" si="5"/>
        <v>249.76</v>
      </c>
      <c r="AP6" s="21">
        <f t="shared" si="5"/>
        <v>237</v>
      </c>
      <c r="AQ6" s="21">
        <f t="shared" si="5"/>
        <v>257.23</v>
      </c>
      <c r="AR6" s="21">
        <f t="shared" si="5"/>
        <v>293.54000000000002</v>
      </c>
      <c r="AS6" s="21">
        <f t="shared" si="5"/>
        <v>224.6</v>
      </c>
      <c r="AT6" s="20" t="str">
        <f>IF(AT7="","",IF(AT7="-","【-】","【"&amp;SUBSTITUTE(TEXT(AT7,"#,##0.00"),"-","△")&amp;"】"))</f>
        <v>【208.93】</v>
      </c>
      <c r="AU6" s="21">
        <f>IF(AU7="",NA(),AU7)</f>
        <v>58.31</v>
      </c>
      <c r="AV6" s="21">
        <f t="shared" ref="AV6:BD6" si="6">IF(AV7="",NA(),AV7)</f>
        <v>159.47</v>
      </c>
      <c r="AW6" s="21">
        <f t="shared" si="6"/>
        <v>219.49</v>
      </c>
      <c r="AX6" s="21">
        <f t="shared" si="6"/>
        <v>290.38</v>
      </c>
      <c r="AY6" s="21">
        <f t="shared" si="6"/>
        <v>339.12</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853.55</v>
      </c>
      <c r="BG6" s="21">
        <f t="shared" ref="BG6:BO6" si="7">IF(BG7="",NA(),BG7)</f>
        <v>800.36</v>
      </c>
      <c r="BH6" s="21">
        <f t="shared" si="7"/>
        <v>778.25</v>
      </c>
      <c r="BI6" s="21">
        <f t="shared" si="7"/>
        <v>726.4</v>
      </c>
      <c r="BJ6" s="21">
        <f t="shared" si="7"/>
        <v>718.48</v>
      </c>
      <c r="BK6" s="21">
        <f t="shared" si="7"/>
        <v>862.99</v>
      </c>
      <c r="BL6" s="21">
        <f t="shared" si="7"/>
        <v>782.91</v>
      </c>
      <c r="BM6" s="21">
        <f t="shared" si="7"/>
        <v>783.21</v>
      </c>
      <c r="BN6" s="21">
        <f t="shared" si="7"/>
        <v>902.04</v>
      </c>
      <c r="BO6" s="21">
        <f t="shared" si="7"/>
        <v>992.16</v>
      </c>
      <c r="BP6" s="20" t="str">
        <f>IF(BP7="","",IF(BP7="-","【-】","【"&amp;SUBSTITUTE(TEXT(BP7,"#,##0.00"),"-","△")&amp;"】"))</f>
        <v>【967.97】</v>
      </c>
      <c r="BQ6" s="21">
        <f>IF(BQ7="",NA(),BQ7)</f>
        <v>35.86</v>
      </c>
      <c r="BR6" s="21">
        <f t="shared" ref="BR6:BZ6" si="8">IF(BR7="",NA(),BR7)</f>
        <v>30.46</v>
      </c>
      <c r="BS6" s="21">
        <f t="shared" si="8"/>
        <v>29.81</v>
      </c>
      <c r="BT6" s="21">
        <f t="shared" si="8"/>
        <v>28.39</v>
      </c>
      <c r="BU6" s="21">
        <f t="shared" si="8"/>
        <v>28.02</v>
      </c>
      <c r="BV6" s="21">
        <f t="shared" si="8"/>
        <v>50.06</v>
      </c>
      <c r="BW6" s="21">
        <f t="shared" si="8"/>
        <v>49.38</v>
      </c>
      <c r="BX6" s="21">
        <f t="shared" si="8"/>
        <v>48.53</v>
      </c>
      <c r="BY6" s="21">
        <f t="shared" si="8"/>
        <v>46.11</v>
      </c>
      <c r="BZ6" s="21">
        <f t="shared" si="8"/>
        <v>45.55</v>
      </c>
      <c r="CA6" s="20" t="str">
        <f>IF(CA7="","",IF(CA7="-","【-】","【"&amp;SUBSTITUTE(TEXT(CA7,"#,##0.00"),"-","△")&amp;"】"))</f>
        <v>【46.20】</v>
      </c>
      <c r="CB6" s="21">
        <f>IF(CB7="",NA(),CB7)</f>
        <v>381.15</v>
      </c>
      <c r="CC6" s="21">
        <f t="shared" ref="CC6:CK6" si="9">IF(CC7="",NA(),CC7)</f>
        <v>454.21</v>
      </c>
      <c r="CD6" s="21">
        <f t="shared" si="9"/>
        <v>471.28</v>
      </c>
      <c r="CE6" s="21">
        <f t="shared" si="9"/>
        <v>503.84</v>
      </c>
      <c r="CF6" s="21">
        <f t="shared" si="9"/>
        <v>523.44000000000005</v>
      </c>
      <c r="CG6" s="21">
        <f t="shared" si="9"/>
        <v>309.22000000000003</v>
      </c>
      <c r="CH6" s="21">
        <f t="shared" si="9"/>
        <v>316.97000000000003</v>
      </c>
      <c r="CI6" s="21">
        <f t="shared" si="9"/>
        <v>326.17</v>
      </c>
      <c r="CJ6" s="21">
        <f t="shared" si="9"/>
        <v>336.93</v>
      </c>
      <c r="CK6" s="21">
        <f t="shared" si="9"/>
        <v>331.17</v>
      </c>
      <c r="CL6" s="20" t="str">
        <f>IF(CL7="","",IF(CL7="-","【-】","【"&amp;SUBSTITUTE(TEXT(CL7,"#,##0.00"),"-","△")&amp;"】"))</f>
        <v>【332.82】</v>
      </c>
      <c r="CM6" s="21" t="str">
        <f>IF(CM7="",NA(),CM7)</f>
        <v>-</v>
      </c>
      <c r="CN6" s="21" t="str">
        <f t="shared" ref="CN6:CV6" si="10">IF(CN7="",NA(),CN7)</f>
        <v>-</v>
      </c>
      <c r="CO6" s="21" t="str">
        <f t="shared" si="10"/>
        <v>-</v>
      </c>
      <c r="CP6" s="21" t="str">
        <f t="shared" si="10"/>
        <v>-</v>
      </c>
      <c r="CQ6" s="21" t="str">
        <f t="shared" si="10"/>
        <v>-</v>
      </c>
      <c r="CR6" s="21">
        <f t="shared" si="10"/>
        <v>47.35</v>
      </c>
      <c r="CS6" s="21">
        <f t="shared" si="10"/>
        <v>46.36</v>
      </c>
      <c r="CT6" s="21">
        <f t="shared" si="10"/>
        <v>46.45</v>
      </c>
      <c r="CU6" s="21">
        <f t="shared" si="10"/>
        <v>45.36</v>
      </c>
      <c r="CV6" s="21">
        <f t="shared" si="10"/>
        <v>45.93</v>
      </c>
      <c r="CW6" s="20" t="str">
        <f>IF(CW7="","",IF(CW7="-","【-】","【"&amp;SUBSTITUTE(TEXT(CW7,"#,##0.00"),"-","△")&amp;"】"))</f>
        <v>【46.29】</v>
      </c>
      <c r="CX6" s="21">
        <f>IF(CX7="",NA(),CX7)</f>
        <v>98.7</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5.4</v>
      </c>
      <c r="DJ6" s="21">
        <f t="shared" ref="DJ6:DR6" si="12">IF(DJ7="",NA(),DJ7)</f>
        <v>10.88</v>
      </c>
      <c r="DK6" s="21">
        <f t="shared" si="12"/>
        <v>16.350000000000001</v>
      </c>
      <c r="DL6" s="21">
        <f t="shared" si="12"/>
        <v>21.83</v>
      </c>
      <c r="DM6" s="21">
        <f t="shared" si="12"/>
        <v>26.99</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263443</v>
      </c>
      <c r="D7" s="23">
        <v>46</v>
      </c>
      <c r="E7" s="23">
        <v>18</v>
      </c>
      <c r="F7" s="23">
        <v>1</v>
      </c>
      <c r="G7" s="23">
        <v>0</v>
      </c>
      <c r="H7" s="23" t="s">
        <v>96</v>
      </c>
      <c r="I7" s="23" t="s">
        <v>97</v>
      </c>
      <c r="J7" s="23" t="s">
        <v>98</v>
      </c>
      <c r="K7" s="23" t="s">
        <v>99</v>
      </c>
      <c r="L7" s="23" t="s">
        <v>100</v>
      </c>
      <c r="M7" s="23" t="s">
        <v>101</v>
      </c>
      <c r="N7" s="24" t="s">
        <v>102</v>
      </c>
      <c r="O7" s="24">
        <v>75.75</v>
      </c>
      <c r="P7" s="24">
        <v>1.53</v>
      </c>
      <c r="Q7" s="24">
        <v>100</v>
      </c>
      <c r="R7" s="24">
        <v>2566</v>
      </c>
      <c r="S7" s="24">
        <v>8829</v>
      </c>
      <c r="T7" s="24">
        <v>58.16</v>
      </c>
      <c r="U7" s="24">
        <v>151.81</v>
      </c>
      <c r="V7" s="24">
        <v>134</v>
      </c>
      <c r="W7" s="24">
        <v>0.06</v>
      </c>
      <c r="X7" s="24">
        <v>2233.33</v>
      </c>
      <c r="Y7" s="24">
        <v>92.4</v>
      </c>
      <c r="Z7" s="24">
        <v>106.79</v>
      </c>
      <c r="AA7" s="24">
        <v>100.27</v>
      </c>
      <c r="AB7" s="24">
        <v>100.11</v>
      </c>
      <c r="AC7" s="24">
        <v>100.03</v>
      </c>
      <c r="AD7" s="24">
        <v>89.75</v>
      </c>
      <c r="AE7" s="24">
        <v>96.14</v>
      </c>
      <c r="AF7" s="24">
        <v>95.6</v>
      </c>
      <c r="AG7" s="24">
        <v>93.57</v>
      </c>
      <c r="AH7" s="24">
        <v>96.48</v>
      </c>
      <c r="AI7" s="24">
        <v>96.59</v>
      </c>
      <c r="AJ7" s="24">
        <v>32.15</v>
      </c>
      <c r="AK7" s="24">
        <v>0</v>
      </c>
      <c r="AL7" s="24">
        <v>0</v>
      </c>
      <c r="AM7" s="24">
        <v>0</v>
      </c>
      <c r="AN7" s="24">
        <v>0</v>
      </c>
      <c r="AO7" s="24">
        <v>249.76</v>
      </c>
      <c r="AP7" s="24">
        <v>237</v>
      </c>
      <c r="AQ7" s="24">
        <v>257.23</v>
      </c>
      <c r="AR7" s="24">
        <v>293.54000000000002</v>
      </c>
      <c r="AS7" s="24">
        <v>224.6</v>
      </c>
      <c r="AT7" s="24">
        <v>208.93</v>
      </c>
      <c r="AU7" s="24">
        <v>58.31</v>
      </c>
      <c r="AV7" s="24">
        <v>159.47</v>
      </c>
      <c r="AW7" s="24">
        <v>219.49</v>
      </c>
      <c r="AX7" s="24">
        <v>290.38</v>
      </c>
      <c r="AY7" s="24">
        <v>339.12</v>
      </c>
      <c r="AZ7" s="24">
        <v>256.37</v>
      </c>
      <c r="BA7" s="24">
        <v>135.35</v>
      </c>
      <c r="BB7" s="24">
        <v>150.91999999999999</v>
      </c>
      <c r="BC7" s="24">
        <v>151.72</v>
      </c>
      <c r="BD7" s="24">
        <v>132.16</v>
      </c>
      <c r="BE7" s="24">
        <v>136.43</v>
      </c>
      <c r="BF7" s="24">
        <v>853.55</v>
      </c>
      <c r="BG7" s="24">
        <v>800.36</v>
      </c>
      <c r="BH7" s="24">
        <v>778.25</v>
      </c>
      <c r="BI7" s="24">
        <v>726.4</v>
      </c>
      <c r="BJ7" s="24">
        <v>718.48</v>
      </c>
      <c r="BK7" s="24">
        <v>862.99</v>
      </c>
      <c r="BL7" s="24">
        <v>782.91</v>
      </c>
      <c r="BM7" s="24">
        <v>783.21</v>
      </c>
      <c r="BN7" s="24">
        <v>902.04</v>
      </c>
      <c r="BO7" s="24">
        <v>992.16</v>
      </c>
      <c r="BP7" s="24">
        <v>967.97</v>
      </c>
      <c r="BQ7" s="24">
        <v>35.86</v>
      </c>
      <c r="BR7" s="24">
        <v>30.46</v>
      </c>
      <c r="BS7" s="24">
        <v>29.81</v>
      </c>
      <c r="BT7" s="24">
        <v>28.39</v>
      </c>
      <c r="BU7" s="24">
        <v>28.02</v>
      </c>
      <c r="BV7" s="24">
        <v>50.06</v>
      </c>
      <c r="BW7" s="24">
        <v>49.38</v>
      </c>
      <c r="BX7" s="24">
        <v>48.53</v>
      </c>
      <c r="BY7" s="24">
        <v>46.11</v>
      </c>
      <c r="BZ7" s="24">
        <v>45.55</v>
      </c>
      <c r="CA7" s="24">
        <v>46.2</v>
      </c>
      <c r="CB7" s="24">
        <v>381.15</v>
      </c>
      <c r="CC7" s="24">
        <v>454.21</v>
      </c>
      <c r="CD7" s="24">
        <v>471.28</v>
      </c>
      <c r="CE7" s="24">
        <v>503.84</v>
      </c>
      <c r="CF7" s="24">
        <v>523.44000000000005</v>
      </c>
      <c r="CG7" s="24">
        <v>309.22000000000003</v>
      </c>
      <c r="CH7" s="24">
        <v>316.97000000000003</v>
      </c>
      <c r="CI7" s="24">
        <v>326.17</v>
      </c>
      <c r="CJ7" s="24">
        <v>336.93</v>
      </c>
      <c r="CK7" s="24">
        <v>331.17</v>
      </c>
      <c r="CL7" s="24">
        <v>332.82</v>
      </c>
      <c r="CM7" s="24" t="s">
        <v>102</v>
      </c>
      <c r="CN7" s="24" t="s">
        <v>102</v>
      </c>
      <c r="CO7" s="24" t="s">
        <v>102</v>
      </c>
      <c r="CP7" s="24" t="s">
        <v>102</v>
      </c>
      <c r="CQ7" s="24" t="s">
        <v>102</v>
      </c>
      <c r="CR7" s="24">
        <v>47.35</v>
      </c>
      <c r="CS7" s="24">
        <v>46.36</v>
      </c>
      <c r="CT7" s="24">
        <v>46.45</v>
      </c>
      <c r="CU7" s="24">
        <v>45.36</v>
      </c>
      <c r="CV7" s="24">
        <v>45.93</v>
      </c>
      <c r="CW7" s="24">
        <v>46.29</v>
      </c>
      <c r="CX7" s="24">
        <v>98.7</v>
      </c>
      <c r="CY7" s="24">
        <v>100</v>
      </c>
      <c r="CZ7" s="24">
        <v>100</v>
      </c>
      <c r="DA7" s="24">
        <v>100</v>
      </c>
      <c r="DB7" s="24">
        <v>100</v>
      </c>
      <c r="DC7" s="24">
        <v>81.209999999999994</v>
      </c>
      <c r="DD7" s="24">
        <v>83.08</v>
      </c>
      <c r="DE7" s="24">
        <v>82.61</v>
      </c>
      <c r="DF7" s="24">
        <v>82.21</v>
      </c>
      <c r="DG7" s="24">
        <v>82.98</v>
      </c>
      <c r="DH7" s="24">
        <v>82.56</v>
      </c>
      <c r="DI7" s="24">
        <v>5.4</v>
      </c>
      <c r="DJ7" s="24">
        <v>10.88</v>
      </c>
      <c r="DK7" s="24">
        <v>16.350000000000001</v>
      </c>
      <c r="DL7" s="24">
        <v>21.83</v>
      </c>
      <c r="DM7" s="24">
        <v>26.99</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ut4103</cp:lastModifiedBy>
  <cp:lastPrinted>2025-01-31T01:48:18Z</cp:lastPrinted>
  <dcterms:created xsi:type="dcterms:W3CDTF">2025-01-24T07:26:16Z</dcterms:created>
  <dcterms:modified xsi:type="dcterms:W3CDTF">2025-01-31T01:51:53Z</dcterms:modified>
  <cp:category/>
</cp:coreProperties>
</file>