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Jm0026-smb1\総務部\各課専用\自治振興課\07税財政担当（地方公営企業）\経営比較分析表\令和６年度\070120 公営企業における経営比較分析表（令和５年度決算）の分析等について\05 HPアップ版（最終版）\15 木津川市\"/>
    </mc:Choice>
  </mc:AlternateContent>
  <xr:revisionPtr revIDLastSave="0" documentId="13_ncr:1_{A9A3B867-3A55-406E-9881-880B88378E56}" xr6:coauthVersionLast="36" xr6:coauthVersionMax="47" xr10:uidLastSave="{00000000-0000-0000-0000-000000000000}"/>
  <workbookProtection workbookAlgorithmName="SHA-512" workbookHashValue="mq5gaOZYMiNuNIZHPbhUOMMUGlQ3afjzJSI4TLbBi75Sa3Vx26Ud3WrTgd+iR9AVl9pjL4BnVVB60sgXDsin6w==" workbookSaltValue="ohb9yHObs3azML6BRadu0Q==" workbookSpinCount="100000" lockStructure="1"/>
  <bookViews>
    <workbookView xWindow="0" yWindow="0" windowWidth="28800" windowHeight="1138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O6" i="5"/>
  <c r="I10" i="4" s="1"/>
  <c r="N6" i="5"/>
  <c r="B10" i="4" s="1"/>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H85" i="4"/>
  <c r="G85" i="4"/>
  <c r="F85" i="4"/>
  <c r="BB10" i="4"/>
  <c r="AT10" i="4"/>
  <c r="AL10" i="4"/>
  <c r="W10" i="4"/>
  <c r="P10"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<sst xmlns="http://schemas.openxmlformats.org/spreadsheetml/2006/main" count="228" uniqueCount="113">
  <si>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</si>
  <si>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</si>
  <si>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</si>
  <si>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</si>
  <si>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</si>
  <si>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</si>
  <si>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</si>
  <si>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</si>
  <si>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</si>
  <si>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</si>
  <si>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</si>
  <si>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</si>
  <si>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</si>
  <si>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</si>
  <si>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</si>
  <si>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</si>
  <si>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</si>
  <si>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</si>
  <si>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</si>
  <si>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</si>
  <si>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</si>
  <si>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</si>
  <si>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</si>
  <si>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</si>
  <si>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</si>
  <si>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</si>
  <si>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</si>
  <si>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</si>
  <si>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</si>
  <si>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</si>
  <si>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</si>
  <si>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</si>
  <si>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</si>
  <si>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</si>
  <si>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</si>
  <si>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</si>
  <si>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</si>
  <si>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</si>
  <si>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</si>
  <si>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</si>
  <si>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</si>
  <si>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</si>
  <si>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</si>
  <si>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</si>
  <si>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</si>
  <si>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</si>
  <si>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</si>
  <si>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</si>
  <si>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</si>
  <si>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</si>
  <si>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</si>
  <si>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</si>
  <si>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</si>
  <si>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</si>
  <si>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</si>
  <si>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</si>
  <si>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</si>
  <si>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</si>
  <si>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</si>
  <si>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</si>
  <si>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</si>
  <si>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</si>
  <si>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</si>
  <si>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</si>
  <si>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</si>
  <si>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</si>
  <si>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</si>
  <si>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</si>
  <si>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</si>
  <si>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</si>
  <si>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</si>
  <si>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</si>
  <si>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</si>
  <si>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</si>
  <si>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</si>
  <si>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</si>
  <si>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</si>
  <si>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</si>
  <si>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</si>
  <si>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</si>
  <si>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</si>
  <si>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</si>
  <si>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</si>
  <si>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</si>
  <si>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</si>
  <si>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</si>
  <si>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</si>
  <si>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</si>
  <si>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</si>
  <si>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</si>
  <si>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</si>
  <si>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</si>
  <si>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</si>
  <si>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木津川市</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</si>
  <si>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</si>
  <si>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</si>
  <si>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</si>
  <si>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</si>
  <si>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</si>
  <si>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</si>
  <si>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</si>
  <si>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</si>
  <si>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</si>
  <si>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</si>
  <si>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</si>
  <si>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</si>
  <si>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</si>
  <si>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</si>
  <si>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</si>
  <si>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</si>
  <si>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①有形固定資産減価償却率及び②管路経年化率は、いずれも類似団体平均値を下回っており、施設の老朽化度合が低いことを示している。この要因としては学研都市開発に伴い整備してきた比較的新しい施設の割合が多いためである。
　③管路更新率は類似団体平均値を下回っており、更なる更新投資をする必要がある。</t>
    <phoneticPr fontId="4"/>
  </si>
  <si>
    <t>　人口増加が続いてきたこともあり、現在のところ水道事業の財政状況は、債務残高が少なく柔軟性があり、類似団体と比較しても直ちに悪いというような状況ではないが、楽観視できるような状況でもない。当年度から人口が減少に転じ、給水人口1人当たりの有収水量も減少している。また、施設の更新費用や受水費・人件費・物価等の上昇により近い将来には現状の料金体系のままでは赤字となることが見込まれる。
　このように経営環境が厳しさを増す中で、計画的かつ合理的な経営戦略により、収支の改善に取り組み、経営基盤の強化と財政マネジメントの向上に努める方針である。</t>
    <rPh sb="133" eb="135">
      <t>シセツ</t>
    </rPh>
    <rPh sb="136" eb="140">
      <t>コウシンヒヨウ</t>
    </rPh>
    <rPh sb="141" eb="144">
      <t>ジュスイヒ</t>
    </rPh>
    <rPh sb="151" eb="152">
      <t>トウ</t>
    </rPh>
    <phoneticPr fontId="4"/>
  </si>
  <si>
    <t>　①経常収支比率は５年連続100％を上回り、②累積欠損金比率は0％となっている。平成29年度までは財政調整基金の繰入により黒字を維持していたが、令和元年度以降は一般会計からの基準外の繰入もなく黒字となるなど、収支は改善している。③流動比率は類似団体平均値を上回り、短期的な支払能力を十分に備えていることを示している。④企業債残高対給水収益比率は、平成29年度に簡易水道を統合し、簡易水道の起債を引き継いだことにより上昇したが、類似団体平均値を大きく下回り、安易に企業債に依存せず施設整備を行ってきた成果が顕著となっている。
　⑤料金回収率は近年料金の引き上げを行っていないことに加え、⑥給水原価が上昇傾向にあるため、令和５年度は若干改善しているが悪化傾向にある。⑥給水原価は府営水道からの受水費の単価が高いことや山間部地域において配水池や配水管等の施設が給水量と比較して多いことなどもあるが、類似団体平均値よりも下回っているものの、人件費や物価の上昇の影響を受けて上昇傾向にある。
　⑦施設利用率は類似団体平均値を上回り、適正な施設規模で効率的な施設利用が図れていると考えられる。⑧有収率は、92％台と類似団体平均を上回り、効率化に繋がっている。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</si>
</sst>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0.83</c:v>
                </c:pt>
                <c:pt idx="1">
                  <c:v>0.34</c:v>
                </c:pt>
                <c:pt idx="2">
                  <c:v>0.42</c:v>
                </c:pt>
                <c:pt idx="3">
                  <c:v>0.3</c:v>
                </c:pt>
                <c:pt idx="4">
                  <c:v>0.16</c:v>
                </c:pt>
              </c:numCache>
            </c:numRef>
          </c:val>
          <c:extLst>
            <c:ext xmlns:c16="http://schemas.microsoft.com/office/drawing/2014/chart" uri="{C3380CC4-5D6E-409C-BE32-E72D297353CC}">
              <c16:uniqueId val="{00000000-FDE0-42EE-9BA3-106D40BABEE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FDE0-42EE-9BA3-106D40BABEE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74.09</c:v>
                </c:pt>
                <c:pt idx="1">
                  <c:v>77.08</c:v>
                </c:pt>
                <c:pt idx="2">
                  <c:v>76.650000000000006</c:v>
                </c:pt>
                <c:pt idx="3">
                  <c:v>76.23</c:v>
                </c:pt>
                <c:pt idx="4">
                  <c:v>76.02</c:v>
                </c:pt>
              </c:numCache>
            </c:numRef>
          </c:val>
          <c:extLst>
            <c:ext xmlns:c16="http://schemas.microsoft.com/office/drawing/2014/chart" uri="{C3380CC4-5D6E-409C-BE32-E72D297353CC}">
              <c16:uniqueId val="{00000000-9839-49BB-A2C4-F33B529F213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9839-49BB-A2C4-F33B529F213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91.92</c:v>
                </c:pt>
                <c:pt idx="1">
                  <c:v>93.4</c:v>
                </c:pt>
                <c:pt idx="2">
                  <c:v>93.61</c:v>
                </c:pt>
                <c:pt idx="3">
                  <c:v>93.35</c:v>
                </c:pt>
                <c:pt idx="4">
                  <c:v>92.48</c:v>
                </c:pt>
              </c:numCache>
            </c:numRef>
          </c:val>
          <c:extLst>
            <c:ext xmlns:c16="http://schemas.microsoft.com/office/drawing/2014/chart" uri="{C3380CC4-5D6E-409C-BE32-E72D297353CC}">
              <c16:uniqueId val="{00000000-D2FE-4DE9-A4A3-0722C5FE6CD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D2FE-4DE9-A4A3-0722C5FE6CD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103.71</c:v>
                </c:pt>
                <c:pt idx="1">
                  <c:v>104.67</c:v>
                </c:pt>
                <c:pt idx="2">
                  <c:v>102.82</c:v>
                </c:pt>
                <c:pt idx="3">
                  <c:v>100.93</c:v>
                </c:pt>
                <c:pt idx="4">
                  <c:v>100.97</c:v>
                </c:pt>
              </c:numCache>
            </c:numRef>
          </c:val>
          <c:extLst>
            <c:ext xmlns:c16="http://schemas.microsoft.com/office/drawing/2014/chart" uri="{C3380CC4-5D6E-409C-BE32-E72D297353CC}">
              <c16:uniqueId val="{00000000-497A-43BF-850C-524D644ACAE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497A-43BF-850C-524D644ACAE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44.56</c:v>
                </c:pt>
                <c:pt idx="1">
                  <c:v>46.09</c:v>
                </c:pt>
                <c:pt idx="2">
                  <c:v>47.6</c:v>
                </c:pt>
                <c:pt idx="3">
                  <c:v>49</c:v>
                </c:pt>
                <c:pt idx="4">
                  <c:v>50.51</c:v>
                </c:pt>
              </c:numCache>
            </c:numRef>
          </c:val>
          <c:extLst>
            <c:ext xmlns:c16="http://schemas.microsoft.com/office/drawing/2014/chart" uri="{C3380CC4-5D6E-409C-BE32-E72D297353CC}">
              <c16:uniqueId val="{00000000-674E-4ACE-9023-43E7B462CA0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674E-4ACE-9023-43E7B462CA0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3.11</c:v>
                </c:pt>
                <c:pt idx="1">
                  <c:v>5.81</c:v>
                </c:pt>
                <c:pt idx="2">
                  <c:v>11.6</c:v>
                </c:pt>
                <c:pt idx="3">
                  <c:v>19</c:v>
                </c:pt>
                <c:pt idx="4">
                  <c:v>19.649999999999999</c:v>
                </c:pt>
              </c:numCache>
            </c:numRef>
          </c:val>
          <c:extLst>
            <c:ext xmlns:c16="http://schemas.microsoft.com/office/drawing/2014/chart" uri="{C3380CC4-5D6E-409C-BE32-E72D297353CC}">
              <c16:uniqueId val="{00000000-1370-4840-8300-F838C3DB871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1370-4840-8300-F838C3DB871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F77-471F-8232-66C52504DD3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EF77-471F-8232-66C52504DD3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735.03</c:v>
                </c:pt>
                <c:pt idx="1">
                  <c:v>652.37</c:v>
                </c:pt>
                <c:pt idx="2">
                  <c:v>662.23</c:v>
                </c:pt>
                <c:pt idx="3">
                  <c:v>647.80999999999995</c:v>
                </c:pt>
                <c:pt idx="4">
                  <c:v>676.67</c:v>
                </c:pt>
              </c:numCache>
            </c:numRef>
          </c:val>
          <c:extLst>
            <c:ext xmlns:c16="http://schemas.microsoft.com/office/drawing/2014/chart" uri="{C3380CC4-5D6E-409C-BE32-E72D297353CC}">
              <c16:uniqueId val="{00000000-856C-4943-9B24-9A766890C1F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856C-4943-9B24-9A766890C1F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153.9</c:v>
                </c:pt>
                <c:pt idx="1">
                  <c:v>139.69999999999999</c:v>
                </c:pt>
                <c:pt idx="2">
                  <c:v>131.85</c:v>
                </c:pt>
                <c:pt idx="3">
                  <c:v>137.47999999999999</c:v>
                </c:pt>
                <c:pt idx="4">
                  <c:v>131.13999999999999</c:v>
                </c:pt>
              </c:numCache>
            </c:numRef>
          </c:val>
          <c:extLst>
            <c:ext xmlns:c16="http://schemas.microsoft.com/office/drawing/2014/chart" uri="{C3380CC4-5D6E-409C-BE32-E72D297353CC}">
              <c16:uniqueId val="{00000000-0487-4E9E-B710-B9B80D770D2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0487-4E9E-B710-B9B80D770D2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98.82</c:v>
                </c:pt>
                <c:pt idx="1">
                  <c:v>100.03</c:v>
                </c:pt>
                <c:pt idx="2">
                  <c:v>97.85</c:v>
                </c:pt>
                <c:pt idx="3">
                  <c:v>95.25</c:v>
                </c:pt>
                <c:pt idx="4">
                  <c:v>95.63</c:v>
                </c:pt>
              </c:numCache>
            </c:numRef>
          </c:val>
          <c:extLst>
            <c:ext xmlns:c16="http://schemas.microsoft.com/office/drawing/2014/chart" uri="{C3380CC4-5D6E-409C-BE32-E72D297353CC}">
              <c16:uniqueId val="{00000000-2FBB-468D-9254-5C2C1B07386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2FBB-468D-9254-5C2C1B07386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154.08000000000001</c:v>
                </c:pt>
                <c:pt idx="1">
                  <c:v>151.63</c:v>
                </c:pt>
                <c:pt idx="2">
                  <c:v>155.12</c:v>
                </c:pt>
                <c:pt idx="3">
                  <c:v>159.91</c:v>
                </c:pt>
                <c:pt idx="4">
                  <c:v>159.51</c:v>
                </c:pt>
              </c:numCache>
            </c:numRef>
          </c:val>
          <c:extLst>
            <c:ext xmlns:c16="http://schemas.microsoft.com/office/drawing/2014/chart" uri="{C3380CC4-5D6E-409C-BE32-E72D297353CC}">
              <c16:uniqueId val="{00000000-69E5-45CA-9545-61AF7C6F76D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69E5-45CA-9545-61AF7C6F76D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P28" zoomScaleNormal="100" workbookViewId="0">
      <selection activeCell="BL47" sqref="BL47:BZ63"/>
    </sheetView>
  </sheetViews>
  <sheetFormatPr defaultColWidth="2.625" defaultRowHeight="13.5" x14ac:dyDescent="0.15"/>
  <cols>
    <col min="1" max="1" width="2.625" customWidth="1"/>
    <col min="2" max="62" width="3.8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京都府　木津川市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A4</v>
      </c>
      <c r="X8" s="74"/>
      <c r="Y8" s="74"/>
      <c r="Z8" s="74"/>
      <c r="AA8" s="74"/>
      <c r="AB8" s="74"/>
      <c r="AC8" s="74"/>
      <c r="AD8" s="74" t="str">
        <f>データ!$M$6</f>
        <v>自治体職員</v>
      </c>
      <c r="AE8" s="74"/>
      <c r="AF8" s="74"/>
      <c r="AG8" s="74"/>
      <c r="AH8" s="74"/>
      <c r="AI8" s="74"/>
      <c r="AJ8" s="74"/>
      <c r="AK8" s="2"/>
      <c r="AL8" s="65">
        <f>データ!$R$6</f>
        <v>79828</v>
      </c>
      <c r="AM8" s="65"/>
      <c r="AN8" s="65"/>
      <c r="AO8" s="65"/>
      <c r="AP8" s="65"/>
      <c r="AQ8" s="65"/>
      <c r="AR8" s="65"/>
      <c r="AS8" s="65"/>
      <c r="AT8" s="36">
        <f>データ!$S$6</f>
        <v>85.13</v>
      </c>
      <c r="AU8" s="37"/>
      <c r="AV8" s="37"/>
      <c r="AW8" s="37"/>
      <c r="AX8" s="37"/>
      <c r="AY8" s="37"/>
      <c r="AZ8" s="37"/>
      <c r="BA8" s="37"/>
      <c r="BB8" s="54">
        <f>データ!$T$6</f>
        <v>937.72</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15">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92.83</v>
      </c>
      <c r="J10" s="37"/>
      <c r="K10" s="37"/>
      <c r="L10" s="37"/>
      <c r="M10" s="37"/>
      <c r="N10" s="37"/>
      <c r="O10" s="64"/>
      <c r="P10" s="54">
        <f>データ!$P$6</f>
        <v>99.93</v>
      </c>
      <c r="Q10" s="54"/>
      <c r="R10" s="54"/>
      <c r="S10" s="54"/>
      <c r="T10" s="54"/>
      <c r="U10" s="54"/>
      <c r="V10" s="54"/>
      <c r="W10" s="65">
        <f>データ!$Q$6</f>
        <v>2640</v>
      </c>
      <c r="X10" s="65"/>
      <c r="Y10" s="65"/>
      <c r="Z10" s="65"/>
      <c r="AA10" s="65"/>
      <c r="AB10" s="65"/>
      <c r="AC10" s="65"/>
      <c r="AD10" s="2"/>
      <c r="AE10" s="2"/>
      <c r="AF10" s="2"/>
      <c r="AG10" s="2"/>
      <c r="AH10" s="2"/>
      <c r="AI10" s="2"/>
      <c r="AJ10" s="2"/>
      <c r="AK10" s="2"/>
      <c r="AL10" s="65">
        <f>データ!$U$6</f>
        <v>79476</v>
      </c>
      <c r="AM10" s="65"/>
      <c r="AN10" s="65"/>
      <c r="AO10" s="65"/>
      <c r="AP10" s="65"/>
      <c r="AQ10" s="65"/>
      <c r="AR10" s="65"/>
      <c r="AS10" s="65"/>
      <c r="AT10" s="36">
        <f>データ!$V$6</f>
        <v>37.869999999999997</v>
      </c>
      <c r="AU10" s="37"/>
      <c r="AV10" s="37"/>
      <c r="AW10" s="37"/>
      <c r="AX10" s="37"/>
      <c r="AY10" s="37"/>
      <c r="AZ10" s="37"/>
      <c r="BA10" s="37"/>
      <c r="BB10" s="54">
        <f>データ!$W$6</f>
        <v>2098.65</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112</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110</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111</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gLRqgm/jwMIChA0mSHkg+nSET75c60UU1hn08J6e281p8jAWuTImVRNy9iIkiWf7fZ41VfZwOO/afG5gZSoJag==" saltValue="u1o2lM+IV3HXAjLQbIfj6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262145</v>
      </c>
      <c r="D6" s="20">
        <f t="shared" si="3"/>
        <v>46</v>
      </c>
      <c r="E6" s="20">
        <f t="shared" si="3"/>
        <v>1</v>
      </c>
      <c r="F6" s="20">
        <f t="shared" si="3"/>
        <v>0</v>
      </c>
      <c r="G6" s="20">
        <f t="shared" si="3"/>
        <v>1</v>
      </c>
      <c r="H6" s="20" t="str">
        <f t="shared" si="3"/>
        <v>京都府　木津川市</v>
      </c>
      <c r="I6" s="20" t="str">
        <f t="shared" si="3"/>
        <v>法適用</v>
      </c>
      <c r="J6" s="20" t="str">
        <f t="shared" si="3"/>
        <v>水道事業</v>
      </c>
      <c r="K6" s="20" t="str">
        <f t="shared" si="3"/>
        <v>末端給水事業</v>
      </c>
      <c r="L6" s="20" t="str">
        <f t="shared" si="3"/>
        <v>A4</v>
      </c>
      <c r="M6" s="20" t="str">
        <f t="shared" si="3"/>
        <v>自治体職員</v>
      </c>
      <c r="N6" s="21" t="str">
        <f t="shared" si="3"/>
        <v>-</v>
      </c>
      <c r="O6" s="21">
        <f t="shared" si="3"/>
        <v>92.83</v>
      </c>
      <c r="P6" s="21">
        <f t="shared" si="3"/>
        <v>99.93</v>
      </c>
      <c r="Q6" s="21">
        <f t="shared" si="3"/>
        <v>2640</v>
      </c>
      <c r="R6" s="21">
        <f t="shared" si="3"/>
        <v>79828</v>
      </c>
      <c r="S6" s="21">
        <f t="shared" si="3"/>
        <v>85.13</v>
      </c>
      <c r="T6" s="21">
        <f t="shared" si="3"/>
        <v>937.72</v>
      </c>
      <c r="U6" s="21">
        <f t="shared" si="3"/>
        <v>79476</v>
      </c>
      <c r="V6" s="21">
        <f t="shared" si="3"/>
        <v>37.869999999999997</v>
      </c>
      <c r="W6" s="21">
        <f t="shared" si="3"/>
        <v>2098.65</v>
      </c>
      <c r="X6" s="22">
        <f>IF(X7="",NA(),X7)</f>
        <v>103.71</v>
      </c>
      <c r="Y6" s="22">
        <f t="shared" ref="Y6:AG6" si="4">IF(Y7="",NA(),Y7)</f>
        <v>104.67</v>
      </c>
      <c r="Z6" s="22">
        <f t="shared" si="4"/>
        <v>102.82</v>
      </c>
      <c r="AA6" s="22">
        <f t="shared" si="4"/>
        <v>100.93</v>
      </c>
      <c r="AB6" s="22">
        <f t="shared" si="4"/>
        <v>100.97</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735.03</v>
      </c>
      <c r="AU6" s="22">
        <f t="shared" ref="AU6:BC6" si="6">IF(AU7="",NA(),AU7)</f>
        <v>652.37</v>
      </c>
      <c r="AV6" s="22">
        <f t="shared" si="6"/>
        <v>662.23</v>
      </c>
      <c r="AW6" s="22">
        <f t="shared" si="6"/>
        <v>647.80999999999995</v>
      </c>
      <c r="AX6" s="22">
        <f t="shared" si="6"/>
        <v>676.67</v>
      </c>
      <c r="AY6" s="22">
        <f t="shared" si="6"/>
        <v>360.86</v>
      </c>
      <c r="AZ6" s="22">
        <f t="shared" si="6"/>
        <v>350.79</v>
      </c>
      <c r="BA6" s="22">
        <f t="shared" si="6"/>
        <v>354.57</v>
      </c>
      <c r="BB6" s="22">
        <f t="shared" si="6"/>
        <v>357.74</v>
      </c>
      <c r="BC6" s="22">
        <f t="shared" si="6"/>
        <v>344.88</v>
      </c>
      <c r="BD6" s="21" t="str">
        <f>IF(BD7="","",IF(BD7="-","【-】","【"&amp;SUBSTITUTE(TEXT(BD7,"#,##0.00"),"-","△")&amp;"】"))</f>
        <v>【243.36】</v>
      </c>
      <c r="BE6" s="22">
        <f>IF(BE7="",NA(),BE7)</f>
        <v>153.9</v>
      </c>
      <c r="BF6" s="22">
        <f t="shared" ref="BF6:BN6" si="7">IF(BF7="",NA(),BF7)</f>
        <v>139.69999999999999</v>
      </c>
      <c r="BG6" s="22">
        <f t="shared" si="7"/>
        <v>131.85</v>
      </c>
      <c r="BH6" s="22">
        <f t="shared" si="7"/>
        <v>137.47999999999999</v>
      </c>
      <c r="BI6" s="22">
        <f t="shared" si="7"/>
        <v>131.13999999999999</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98.82</v>
      </c>
      <c r="BQ6" s="22">
        <f t="shared" ref="BQ6:BY6" si="8">IF(BQ7="",NA(),BQ7)</f>
        <v>100.03</v>
      </c>
      <c r="BR6" s="22">
        <f t="shared" si="8"/>
        <v>97.85</v>
      </c>
      <c r="BS6" s="22">
        <f t="shared" si="8"/>
        <v>95.25</v>
      </c>
      <c r="BT6" s="22">
        <f t="shared" si="8"/>
        <v>95.63</v>
      </c>
      <c r="BU6" s="22">
        <f t="shared" si="8"/>
        <v>103.32</v>
      </c>
      <c r="BV6" s="22">
        <f t="shared" si="8"/>
        <v>100.85</v>
      </c>
      <c r="BW6" s="22">
        <f t="shared" si="8"/>
        <v>103.79</v>
      </c>
      <c r="BX6" s="22">
        <f t="shared" si="8"/>
        <v>98.3</v>
      </c>
      <c r="BY6" s="22">
        <f t="shared" si="8"/>
        <v>98.89</v>
      </c>
      <c r="BZ6" s="21" t="str">
        <f>IF(BZ7="","",IF(BZ7="-","【-】","【"&amp;SUBSTITUTE(TEXT(BZ7,"#,##0.00"),"-","△")&amp;"】"))</f>
        <v>【97.82】</v>
      </c>
      <c r="CA6" s="22">
        <f>IF(CA7="",NA(),CA7)</f>
        <v>154.08000000000001</v>
      </c>
      <c r="CB6" s="22">
        <f t="shared" ref="CB6:CJ6" si="9">IF(CB7="",NA(),CB7)</f>
        <v>151.63</v>
      </c>
      <c r="CC6" s="22">
        <f t="shared" si="9"/>
        <v>155.12</v>
      </c>
      <c r="CD6" s="22">
        <f t="shared" si="9"/>
        <v>159.91</v>
      </c>
      <c r="CE6" s="22">
        <f t="shared" si="9"/>
        <v>159.51</v>
      </c>
      <c r="CF6" s="22">
        <f t="shared" si="9"/>
        <v>168.56</v>
      </c>
      <c r="CG6" s="22">
        <f t="shared" si="9"/>
        <v>167.1</v>
      </c>
      <c r="CH6" s="22">
        <f t="shared" si="9"/>
        <v>167.86</v>
      </c>
      <c r="CI6" s="22">
        <f t="shared" si="9"/>
        <v>173.68</v>
      </c>
      <c r="CJ6" s="22">
        <f t="shared" si="9"/>
        <v>174.52</v>
      </c>
      <c r="CK6" s="21" t="str">
        <f>IF(CK7="","",IF(CK7="-","【-】","【"&amp;SUBSTITUTE(TEXT(CK7,"#,##0.00"),"-","△")&amp;"】"))</f>
        <v>【177.56】</v>
      </c>
      <c r="CL6" s="22">
        <f>IF(CL7="",NA(),CL7)</f>
        <v>74.09</v>
      </c>
      <c r="CM6" s="22">
        <f t="shared" ref="CM6:CU6" si="10">IF(CM7="",NA(),CM7)</f>
        <v>77.08</v>
      </c>
      <c r="CN6" s="22">
        <f t="shared" si="10"/>
        <v>76.650000000000006</v>
      </c>
      <c r="CO6" s="22">
        <f t="shared" si="10"/>
        <v>76.23</v>
      </c>
      <c r="CP6" s="22">
        <f t="shared" si="10"/>
        <v>76.02</v>
      </c>
      <c r="CQ6" s="22">
        <f t="shared" si="10"/>
        <v>59.51</v>
      </c>
      <c r="CR6" s="22">
        <f t="shared" si="10"/>
        <v>59.91</v>
      </c>
      <c r="CS6" s="22">
        <f t="shared" si="10"/>
        <v>59.4</v>
      </c>
      <c r="CT6" s="22">
        <f t="shared" si="10"/>
        <v>59.24</v>
      </c>
      <c r="CU6" s="22">
        <f t="shared" si="10"/>
        <v>58.77</v>
      </c>
      <c r="CV6" s="21" t="str">
        <f>IF(CV7="","",IF(CV7="-","【-】","【"&amp;SUBSTITUTE(TEXT(CV7,"#,##0.00"),"-","△")&amp;"】"))</f>
        <v>【59.81】</v>
      </c>
      <c r="CW6" s="22">
        <f>IF(CW7="",NA(),CW7)</f>
        <v>91.92</v>
      </c>
      <c r="CX6" s="22">
        <f t="shared" ref="CX6:DF6" si="11">IF(CX7="",NA(),CX7)</f>
        <v>93.4</v>
      </c>
      <c r="CY6" s="22">
        <f t="shared" si="11"/>
        <v>93.61</v>
      </c>
      <c r="CZ6" s="22">
        <f t="shared" si="11"/>
        <v>93.35</v>
      </c>
      <c r="DA6" s="22">
        <f t="shared" si="11"/>
        <v>92.48</v>
      </c>
      <c r="DB6" s="22">
        <f t="shared" si="11"/>
        <v>87.08</v>
      </c>
      <c r="DC6" s="22">
        <f t="shared" si="11"/>
        <v>87.26</v>
      </c>
      <c r="DD6" s="22">
        <f t="shared" si="11"/>
        <v>87.57</v>
      </c>
      <c r="DE6" s="22">
        <f t="shared" si="11"/>
        <v>87.26</v>
      </c>
      <c r="DF6" s="22">
        <f t="shared" si="11"/>
        <v>86.95</v>
      </c>
      <c r="DG6" s="21" t="str">
        <f>IF(DG7="","",IF(DG7="-","【-】","【"&amp;SUBSTITUTE(TEXT(DG7,"#,##0.00"),"-","△")&amp;"】"))</f>
        <v>【89.42】</v>
      </c>
      <c r="DH6" s="22">
        <f>IF(DH7="",NA(),DH7)</f>
        <v>44.56</v>
      </c>
      <c r="DI6" s="22">
        <f t="shared" ref="DI6:DQ6" si="12">IF(DI7="",NA(),DI7)</f>
        <v>46.09</v>
      </c>
      <c r="DJ6" s="22">
        <f t="shared" si="12"/>
        <v>47.6</v>
      </c>
      <c r="DK6" s="22">
        <f t="shared" si="12"/>
        <v>49</v>
      </c>
      <c r="DL6" s="22">
        <f t="shared" si="12"/>
        <v>50.51</v>
      </c>
      <c r="DM6" s="22">
        <f t="shared" si="12"/>
        <v>48.55</v>
      </c>
      <c r="DN6" s="22">
        <f t="shared" si="12"/>
        <v>49.2</v>
      </c>
      <c r="DO6" s="22">
        <f t="shared" si="12"/>
        <v>50.01</v>
      </c>
      <c r="DP6" s="22">
        <f t="shared" si="12"/>
        <v>50.99</v>
      </c>
      <c r="DQ6" s="22">
        <f t="shared" si="12"/>
        <v>51.79</v>
      </c>
      <c r="DR6" s="21" t="str">
        <f>IF(DR7="","",IF(DR7="-","【-】","【"&amp;SUBSTITUTE(TEXT(DR7,"#,##0.00"),"-","△")&amp;"】"))</f>
        <v>【52.02】</v>
      </c>
      <c r="DS6" s="22">
        <f>IF(DS7="",NA(),DS7)</f>
        <v>3.11</v>
      </c>
      <c r="DT6" s="22">
        <f t="shared" ref="DT6:EB6" si="13">IF(DT7="",NA(),DT7)</f>
        <v>5.81</v>
      </c>
      <c r="DU6" s="22">
        <f t="shared" si="13"/>
        <v>11.6</v>
      </c>
      <c r="DV6" s="22">
        <f t="shared" si="13"/>
        <v>19</v>
      </c>
      <c r="DW6" s="22">
        <f t="shared" si="13"/>
        <v>19.649999999999999</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0.83</v>
      </c>
      <c r="EE6" s="22">
        <f t="shared" ref="EE6:EM6" si="14">IF(EE7="",NA(),EE7)</f>
        <v>0.34</v>
      </c>
      <c r="EF6" s="22">
        <f t="shared" si="14"/>
        <v>0.42</v>
      </c>
      <c r="EG6" s="22">
        <f t="shared" si="14"/>
        <v>0.3</v>
      </c>
      <c r="EH6" s="22">
        <f t="shared" si="14"/>
        <v>0.16</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15">
      <c r="A7" s="15"/>
      <c r="B7" s="24">
        <v>2023</v>
      </c>
      <c r="C7" s="24">
        <v>262145</v>
      </c>
      <c r="D7" s="24">
        <v>46</v>
      </c>
      <c r="E7" s="24">
        <v>1</v>
      </c>
      <c r="F7" s="24">
        <v>0</v>
      </c>
      <c r="G7" s="24">
        <v>1</v>
      </c>
      <c r="H7" s="24" t="s">
        <v>93</v>
      </c>
      <c r="I7" s="24" t="s">
        <v>94</v>
      </c>
      <c r="J7" s="24" t="s">
        <v>95</v>
      </c>
      <c r="K7" s="24" t="s">
        <v>96</v>
      </c>
      <c r="L7" s="24" t="s">
        <v>97</v>
      </c>
      <c r="M7" s="24" t="s">
        <v>98</v>
      </c>
      <c r="N7" s="25" t="s">
        <v>99</v>
      </c>
      <c r="O7" s="25">
        <v>92.83</v>
      </c>
      <c r="P7" s="25">
        <v>99.93</v>
      </c>
      <c r="Q7" s="25">
        <v>2640</v>
      </c>
      <c r="R7" s="25">
        <v>79828</v>
      </c>
      <c r="S7" s="25">
        <v>85.13</v>
      </c>
      <c r="T7" s="25">
        <v>937.72</v>
      </c>
      <c r="U7" s="25">
        <v>79476</v>
      </c>
      <c r="V7" s="25">
        <v>37.869999999999997</v>
      </c>
      <c r="W7" s="25">
        <v>2098.65</v>
      </c>
      <c r="X7" s="25">
        <v>103.71</v>
      </c>
      <c r="Y7" s="25">
        <v>104.67</v>
      </c>
      <c r="Z7" s="25">
        <v>102.82</v>
      </c>
      <c r="AA7" s="25">
        <v>100.93</v>
      </c>
      <c r="AB7" s="25">
        <v>100.97</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735.03</v>
      </c>
      <c r="AU7" s="25">
        <v>652.37</v>
      </c>
      <c r="AV7" s="25">
        <v>662.23</v>
      </c>
      <c r="AW7" s="25">
        <v>647.80999999999995</v>
      </c>
      <c r="AX7" s="25">
        <v>676.67</v>
      </c>
      <c r="AY7" s="25">
        <v>360.86</v>
      </c>
      <c r="AZ7" s="25">
        <v>350.79</v>
      </c>
      <c r="BA7" s="25">
        <v>354.57</v>
      </c>
      <c r="BB7" s="25">
        <v>357.74</v>
      </c>
      <c r="BC7" s="25">
        <v>344.88</v>
      </c>
      <c r="BD7" s="25">
        <v>243.36</v>
      </c>
      <c r="BE7" s="25">
        <v>153.9</v>
      </c>
      <c r="BF7" s="25">
        <v>139.69999999999999</v>
      </c>
      <c r="BG7" s="25">
        <v>131.85</v>
      </c>
      <c r="BH7" s="25">
        <v>137.47999999999999</v>
      </c>
      <c r="BI7" s="25">
        <v>131.13999999999999</v>
      </c>
      <c r="BJ7" s="25">
        <v>309.27999999999997</v>
      </c>
      <c r="BK7" s="25">
        <v>322.92</v>
      </c>
      <c r="BL7" s="25">
        <v>303.45999999999998</v>
      </c>
      <c r="BM7" s="25">
        <v>307.27999999999997</v>
      </c>
      <c r="BN7" s="25">
        <v>304.02</v>
      </c>
      <c r="BO7" s="25">
        <v>265.93</v>
      </c>
      <c r="BP7" s="25">
        <v>98.82</v>
      </c>
      <c r="BQ7" s="25">
        <v>100.03</v>
      </c>
      <c r="BR7" s="25">
        <v>97.85</v>
      </c>
      <c r="BS7" s="25">
        <v>95.25</v>
      </c>
      <c r="BT7" s="25">
        <v>95.63</v>
      </c>
      <c r="BU7" s="25">
        <v>103.32</v>
      </c>
      <c r="BV7" s="25">
        <v>100.85</v>
      </c>
      <c r="BW7" s="25">
        <v>103.79</v>
      </c>
      <c r="BX7" s="25">
        <v>98.3</v>
      </c>
      <c r="BY7" s="25">
        <v>98.89</v>
      </c>
      <c r="BZ7" s="25">
        <v>97.82</v>
      </c>
      <c r="CA7" s="25">
        <v>154.08000000000001</v>
      </c>
      <c r="CB7" s="25">
        <v>151.63</v>
      </c>
      <c r="CC7" s="25">
        <v>155.12</v>
      </c>
      <c r="CD7" s="25">
        <v>159.91</v>
      </c>
      <c r="CE7" s="25">
        <v>159.51</v>
      </c>
      <c r="CF7" s="25">
        <v>168.56</v>
      </c>
      <c r="CG7" s="25">
        <v>167.1</v>
      </c>
      <c r="CH7" s="25">
        <v>167.86</v>
      </c>
      <c r="CI7" s="25">
        <v>173.68</v>
      </c>
      <c r="CJ7" s="25">
        <v>174.52</v>
      </c>
      <c r="CK7" s="25">
        <v>177.56</v>
      </c>
      <c r="CL7" s="25">
        <v>74.09</v>
      </c>
      <c r="CM7" s="25">
        <v>77.08</v>
      </c>
      <c r="CN7" s="25">
        <v>76.650000000000006</v>
      </c>
      <c r="CO7" s="25">
        <v>76.23</v>
      </c>
      <c r="CP7" s="25">
        <v>76.02</v>
      </c>
      <c r="CQ7" s="25">
        <v>59.51</v>
      </c>
      <c r="CR7" s="25">
        <v>59.91</v>
      </c>
      <c r="CS7" s="25">
        <v>59.4</v>
      </c>
      <c r="CT7" s="25">
        <v>59.24</v>
      </c>
      <c r="CU7" s="25">
        <v>58.77</v>
      </c>
      <c r="CV7" s="25">
        <v>59.81</v>
      </c>
      <c r="CW7" s="25">
        <v>91.92</v>
      </c>
      <c r="CX7" s="25">
        <v>93.4</v>
      </c>
      <c r="CY7" s="25">
        <v>93.61</v>
      </c>
      <c r="CZ7" s="25">
        <v>93.35</v>
      </c>
      <c r="DA7" s="25">
        <v>92.48</v>
      </c>
      <c r="DB7" s="25">
        <v>87.08</v>
      </c>
      <c r="DC7" s="25">
        <v>87.26</v>
      </c>
      <c r="DD7" s="25">
        <v>87.57</v>
      </c>
      <c r="DE7" s="25">
        <v>87.26</v>
      </c>
      <c r="DF7" s="25">
        <v>86.95</v>
      </c>
      <c r="DG7" s="25">
        <v>89.42</v>
      </c>
      <c r="DH7" s="25">
        <v>44.56</v>
      </c>
      <c r="DI7" s="25">
        <v>46.09</v>
      </c>
      <c r="DJ7" s="25">
        <v>47.6</v>
      </c>
      <c r="DK7" s="25">
        <v>49</v>
      </c>
      <c r="DL7" s="25">
        <v>50.51</v>
      </c>
      <c r="DM7" s="25">
        <v>48.55</v>
      </c>
      <c r="DN7" s="25">
        <v>49.2</v>
      </c>
      <c r="DO7" s="25">
        <v>50.01</v>
      </c>
      <c r="DP7" s="25">
        <v>50.99</v>
      </c>
      <c r="DQ7" s="25">
        <v>51.79</v>
      </c>
      <c r="DR7" s="25">
        <v>52.02</v>
      </c>
      <c r="DS7" s="25">
        <v>3.11</v>
      </c>
      <c r="DT7" s="25">
        <v>5.81</v>
      </c>
      <c r="DU7" s="25">
        <v>11.6</v>
      </c>
      <c r="DV7" s="25">
        <v>19</v>
      </c>
      <c r="DW7" s="25">
        <v>19.649999999999999</v>
      </c>
      <c r="DX7" s="25">
        <v>17.11</v>
      </c>
      <c r="DY7" s="25">
        <v>18.329999999999998</v>
      </c>
      <c r="DZ7" s="25">
        <v>20.27</v>
      </c>
      <c r="EA7" s="25">
        <v>21.69</v>
      </c>
      <c r="EB7" s="25">
        <v>23.19</v>
      </c>
      <c r="EC7" s="25">
        <v>25.37</v>
      </c>
      <c r="ED7" s="25">
        <v>0.83</v>
      </c>
      <c r="EE7" s="25">
        <v>0.34</v>
      </c>
      <c r="EF7" s="25">
        <v>0.42</v>
      </c>
      <c r="EG7" s="25">
        <v>0.3</v>
      </c>
      <c r="EH7" s="25">
        <v>0.16</v>
      </c>
      <c r="EI7" s="25">
        <v>0.63</v>
      </c>
      <c r="EJ7" s="25">
        <v>0.6</v>
      </c>
      <c r="EK7" s="25">
        <v>0.56000000000000005</v>
      </c>
      <c r="EL7" s="25">
        <v>0.6</v>
      </c>
      <c r="EM7" s="25">
        <v>0.53</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山口　滝平</cp:lastModifiedBy>
  <cp:lastPrinted>2025-02-07T00:43:43Z</cp:lastPrinted>
  <dcterms:created xsi:type="dcterms:W3CDTF">2025-01-24T06:51:32Z</dcterms:created>
  <dcterms:modified xsi:type="dcterms:W3CDTF">2025-02-07T00:47:20Z</dcterms:modified>
  <cp:category/>
</cp:coreProperties>
</file>