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4 南丹市\"/>
    </mc:Choice>
  </mc:AlternateContent>
  <xr:revisionPtr revIDLastSave="0" documentId="13_ncr:1_{F725463E-0E3F-465A-BA95-A27CEA4668FD}" xr6:coauthVersionLast="36" xr6:coauthVersionMax="36" xr10:uidLastSave="{00000000-0000-0000-0000-000000000000}"/>
  <workbookProtection workbookAlgorithmName="SHA-512" workbookHashValue="7rov0VDsVbHB6trNAKbfI5UeJC6wlcRflnYWUebQEr8XKfjbEJ2kw2iCnK/u2/CYMbg9OnO5MrrafwIZkhRkQA==" workbookSaltValue="rvr8jWwYgCYxSa3ccyz8kw==" workbookSpinCount="100000" lockStructure="1"/>
  <bookViews>
    <workbookView xWindow="0" yWindow="0" windowWidth="19200" windowHeight="80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<sst xmlns="http://schemas.openxmlformats.org/spreadsheetml/2006/main" count="228" uniqueCount="111">
  <si>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</si>
  <si>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</si>
  <si>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</si>
  <si>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</si>
  <si>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</si>
  <si>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</si>
  <si>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</si>
  <si>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</si>
  <si>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</si>
  <si>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</si>
  <si>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</si>
  <si>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</si>
  <si>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</si>
  <si>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</si>
  <si>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</si>
  <si>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</si>
  <si>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</si>
  <si>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</si>
  <si>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</si>
  <si>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</si>
  <si>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</si>
  <si>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</si>
  <si>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</si>
  <si>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</si>
  <si>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</si>
  <si>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</si>
  <si>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</si>
  <si>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</si>
  <si>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</si>
  <si>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</si>
  <si>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</si>
  <si>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</si>
  <si>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</si>
  <si>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</si>
  <si>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</si>
  <si>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</si>
  <si>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</si>
  <si>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</si>
  <si>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</si>
  <si>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</si>
  <si>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</si>
  <si>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</si>
  <si>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</si>
  <si>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</si>
  <si>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</si>
  <si>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</si>
  <si>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</si>
  <si>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</si>
  <si>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</si>
  <si>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</si>
  <si>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</si>
  <si>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</si>
  <si>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</si>
  <si>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</si>
  <si>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</si>
  <si>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</si>
  <si>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</si>
  <si>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</si>
  <si>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</si>
  <si>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</si>
  <si>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</si>
  <si>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</si>
  <si>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</si>
  <si>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</si>
  <si>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</si>
  <si>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</si>
  <si>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</si>
  <si>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</si>
  <si>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</si>
  <si>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</si>
  <si>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</si>
  <si>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</si>
  <si>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</si>
  <si>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</si>
  <si>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</si>
  <si>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</si>
  <si>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</si>
  <si>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</si>
  <si>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</si>
  <si>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</si>
  <si>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</si>
  <si>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</si>
  <si>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</si>
  <si>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</si>
  <si>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</si>
  <si>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</si>
  <si>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</si>
  <si>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</si>
  <si>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</si>
  <si>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</si>
  <si>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</si>
  <si>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</si>
  <si>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</si>
  <si>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</si>
  <si>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</si>
  <si>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</si>
  <si>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</si>
  <si>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</si>
  <si>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</si>
  <si>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</si>
  <si>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</si>
  <si>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</si>
  <si>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</si>
  <si>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</si>
  <si>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</si>
  <si>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</si>
  <si>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</si>
  <si>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</si>
  <si>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においては、広大な面積の中に老朽化した管路が多くある簡水事業と統合したことにより、管路経年化率が高く、且つ、管路更新率が低い状況である。今後、管路の更新投資が増える見込みであるが、水道事業基本計画等に掲げている更新計画に基づき計画的な更新に取り組んでいく。</t>
    <rPh sb="93" eb="97">
      <t>スイドウ</t>
    </rPh>
    <rPh sb="97" eb="102">
      <t>キホンケイ</t>
    </rPh>
    <rPh sb="103" eb="104">
      <t>カカ</t>
    </rPh>
    <rPh sb="113" eb="114">
      <t>モト</t>
    </rPh>
    <rPh sb="123" eb="124">
      <t>ト</t>
    </rPh>
    <rPh sb="125" eb="126">
      <t>ク</t>
    </rPh>
    <phoneticPr fontId="1"/>
  </si>
  <si>
    <t xml:space="preserve">　簡水統合を経て6年目の分析となるが、やはり簡水区域に係る経常経費や投資費用がかなりの負担となっている現状は変わらない。
　今後も、人口減少に伴う有収水量や料金収入の増加も見込めない中で、広大な面積に布設されている老朽管や老朽化した水道施設の更新、施設の統廃合等を、計画的に実施しなければならない。
　また、施設に係る維持管理費等の削減についても検討の必要がある。
　これらの課題を踏まえて、将来にわたって安定的に事業を継続していくため、事業計画や経営戦略等の改定結果を踏まえて、状況の変化に対応した持続可能な経営に取り組んでいく。
</t>
    <rPh sb="232" eb="234">
      <t>ケッカ</t>
    </rPh>
    <rPh sb="235" eb="236">
      <t>フ</t>
    </rPh>
    <phoneticPr fontId="1"/>
  </si>
  <si>
    <t>①経常収支比率、⑤料金回収率、⑥給水原価
　経常収支比率は給水収益の減少及び施設の老朽化に伴う修繕費や水道事業基本計画等の策定に係る委託料等費用の増加により、前年度より低下し、97.73％となった。
　簡水区域に係る経費等がかなりの負担となっている状況は変わらず、給水原価はさらに上昇しており、類似団体平均を上回っている。
　料金回収率も前年度より低下しており、事業に必要な費用を給水収益で賄えている状況とされる100％を下回った。今後、人口増による料金収入の増加は見込めないため、経常費用等の削減に努めるとともに、適正な料金水準について検討しているところである。
③流動比率
　流動比率は495.85％となっており、短期的な債務に対する支払能力は現時点では問題ないと判断できる。
④企業債残高対給水収益比率
　平成30年度に簡水事業と統合した影響で企業債残高が増加している。今後も耐震化事業等の実施が計画されており、その財源として企業債の発行が見込まれるため比率は悪化することが予想される。
⑦施設利用率
　類似団体平均を上回っているが、今後の更新等の際には、人口減少を見据えた施設規模を検討する必要がある。
⑧有収率
　前年度より低下し76.81％となり、依然として類似団体平均を下回っている。数値が低い原因としては、旧簡易水道区域における老朽管等の破損や凍結による破損が要因となる漏水が考えられるため、老朽管等の更新を計画的に実施する必要がある。</t>
    <rPh sb="38" eb="40">
      <t>シセツ</t>
    </rPh>
    <rPh sb="41" eb="46">
      <t>ロウキュ</t>
    </rPh>
    <rPh sb="47" eb="50">
      <t>シュウゼンヒ</t>
    </rPh>
    <rPh sb="51" eb="60">
      <t>スイドウジギョウキ</t>
    </rPh>
    <rPh sb="64" eb="66">
      <t>カカ</t>
    </rPh>
    <rPh sb="66" eb="69">
      <t>イタクリョウ</t>
    </rPh>
    <rPh sb="263" eb="265">
      <t>スイジュン</t>
    </rPh>
    <rPh sb="517" eb="519">
      <t>テイカ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</si>
</sst>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17"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c:v>
                </c:pt>
                <c:pt idx="1">
                  <c:v>0.22</c:v>
                </c:pt>
                <c:pt idx="2">
                  <c:v>0.44</c:v>
                </c:pt>
                <c:pt idx="3">
                  <c:v>0.34</c:v>
                </c:pt>
                <c:pt idx="4">
                  <c:v>0.16</c:v>
                </c:pt>
              </c:numCache>
            </c:numRef>
          </c:val>
          <c:extLst>
            <c:ext xmlns:c16="http://schemas.microsoft.com/office/drawing/2014/chart" uri="{C3380CC4-5D6E-409C-BE32-E72D297353CC}">
              <c16:uniqueId val="{00000000-BAAD-485D-9DEE-3DD802E232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0.41</c:v>
                </c:pt>
              </c:numCache>
            </c:numRef>
          </c:val>
          <c:smooth val="0"/>
          <c:extLst>
            <c:ext xmlns:c16="http://schemas.microsoft.com/office/drawing/2014/chart" uri="{C3380CC4-5D6E-409C-BE32-E72D297353CC}">
              <c16:uniqueId val="{00000001-BAAD-485D-9DEE-3DD802E232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62.93</c:v>
                </c:pt>
                <c:pt idx="1">
                  <c:v>62.86</c:v>
                </c:pt>
                <c:pt idx="2">
                  <c:v>62.92</c:v>
                </c:pt>
                <c:pt idx="3">
                  <c:v>63.11</c:v>
                </c:pt>
                <c:pt idx="4">
                  <c:v>63.78</c:v>
                </c:pt>
              </c:numCache>
            </c:numRef>
          </c:val>
          <c:extLst>
            <c:ext xmlns:c16="http://schemas.microsoft.com/office/drawing/2014/chart" uri="{C3380CC4-5D6E-409C-BE32-E72D297353CC}">
              <c16:uniqueId val="{00000000-06BD-4F45-BC36-7E70957019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55.14</c:v>
                </c:pt>
              </c:numCache>
            </c:numRef>
          </c:val>
          <c:smooth val="0"/>
          <c:extLst>
            <c:ext xmlns:c16="http://schemas.microsoft.com/office/drawing/2014/chart" uri="{C3380CC4-5D6E-409C-BE32-E72D297353CC}">
              <c16:uniqueId val="{00000001-06BD-4F45-BC36-7E70957019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80.53</c:v>
                </c:pt>
                <c:pt idx="1">
                  <c:v>81.63</c:v>
                </c:pt>
                <c:pt idx="2">
                  <c:v>80.12</c:v>
                </c:pt>
                <c:pt idx="3">
                  <c:v>79.14</c:v>
                </c:pt>
                <c:pt idx="4">
                  <c:v>76.81</c:v>
                </c:pt>
              </c:numCache>
            </c:numRef>
          </c:val>
          <c:extLst>
            <c:ext xmlns:c16="http://schemas.microsoft.com/office/drawing/2014/chart" uri="{C3380CC4-5D6E-409C-BE32-E72D297353CC}">
              <c16:uniqueId val="{00000000-0F35-4689-9DC9-0A735A84B4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80.13</c:v>
                </c:pt>
              </c:numCache>
            </c:numRef>
          </c:val>
          <c:smooth val="0"/>
          <c:extLst>
            <c:ext xmlns:c16="http://schemas.microsoft.com/office/drawing/2014/chart" uri="{C3380CC4-5D6E-409C-BE32-E72D297353CC}">
              <c16:uniqueId val="{00000001-0F35-4689-9DC9-0A735A84B4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105.17</c:v>
                </c:pt>
                <c:pt idx="1">
                  <c:v>109.57</c:v>
                </c:pt>
                <c:pt idx="2">
                  <c:v>100.67</c:v>
                </c:pt>
                <c:pt idx="3">
                  <c:v>99.64</c:v>
                </c:pt>
                <c:pt idx="4">
                  <c:v>97.73</c:v>
                </c:pt>
              </c:numCache>
            </c:numRef>
          </c:val>
          <c:extLst>
            <c:ext xmlns:c16="http://schemas.microsoft.com/office/drawing/2014/chart" uri="{C3380CC4-5D6E-409C-BE32-E72D297353CC}">
              <c16:uniqueId val="{00000000-5716-4D23-8742-9E42E7C14D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106.01</c:v>
                </c:pt>
              </c:numCache>
            </c:numRef>
          </c:val>
          <c:smooth val="0"/>
          <c:extLst>
            <c:ext xmlns:c16="http://schemas.microsoft.com/office/drawing/2014/chart" uri="{C3380CC4-5D6E-409C-BE32-E72D297353CC}">
              <c16:uniqueId val="{00000001-5716-4D23-8742-9E42E7C14D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34.380000000000003</c:v>
                </c:pt>
                <c:pt idx="1">
                  <c:v>36.840000000000003</c:v>
                </c:pt>
                <c:pt idx="2">
                  <c:v>37.83</c:v>
                </c:pt>
                <c:pt idx="3">
                  <c:v>39.869999999999997</c:v>
                </c:pt>
                <c:pt idx="4">
                  <c:v>42.24</c:v>
                </c:pt>
              </c:numCache>
            </c:numRef>
          </c:val>
          <c:extLst>
            <c:ext xmlns:c16="http://schemas.microsoft.com/office/drawing/2014/chart" uri="{C3380CC4-5D6E-409C-BE32-E72D297353CC}">
              <c16:uniqueId val="{00000000-5D21-4DFC-A9D6-0346D149FF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52.7</c:v>
                </c:pt>
              </c:numCache>
            </c:numRef>
          </c:val>
          <c:smooth val="0"/>
          <c:extLst>
            <c:ext xmlns:c16="http://schemas.microsoft.com/office/drawing/2014/chart" uri="{C3380CC4-5D6E-409C-BE32-E72D297353CC}">
              <c16:uniqueId val="{00000001-5D21-4DFC-A9D6-0346D149FF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29.82</c:v>
                </c:pt>
                <c:pt idx="1">
                  <c:v>29.46</c:v>
                </c:pt>
                <c:pt idx="2">
                  <c:v>28.99</c:v>
                </c:pt>
                <c:pt idx="3">
                  <c:v>28.77</c:v>
                </c:pt>
                <c:pt idx="4">
                  <c:v>28.59</c:v>
                </c:pt>
              </c:numCache>
            </c:numRef>
          </c:val>
          <c:extLst>
            <c:ext xmlns:c16="http://schemas.microsoft.com/office/drawing/2014/chart" uri="{C3380CC4-5D6E-409C-BE32-E72D297353CC}">
              <c16:uniqueId val="{00000000-D83F-423F-B28C-C1DC10FBCF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22.86</c:v>
                </c:pt>
              </c:numCache>
            </c:numRef>
          </c:val>
          <c:smooth val="0"/>
          <c:extLst>
            <c:ext xmlns:c16="http://schemas.microsoft.com/office/drawing/2014/chart" uri="{C3380CC4-5D6E-409C-BE32-E72D297353CC}">
              <c16:uniqueId val="{00000001-D83F-423F-B28C-C1DC10FBCF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4F-4591-B8AF-614E07FDCE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9.59</c:v>
                </c:pt>
              </c:numCache>
            </c:numRef>
          </c:val>
          <c:smooth val="0"/>
          <c:extLst>
            <c:ext xmlns:c16="http://schemas.microsoft.com/office/drawing/2014/chart" uri="{C3380CC4-5D6E-409C-BE32-E72D297353CC}">
              <c16:uniqueId val="{00000001-334F-4591-B8AF-614E07FDCE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638.89</c:v>
                </c:pt>
                <c:pt idx="1">
                  <c:v>535.28</c:v>
                </c:pt>
                <c:pt idx="2">
                  <c:v>445</c:v>
                </c:pt>
                <c:pt idx="3">
                  <c:v>446.14</c:v>
                </c:pt>
                <c:pt idx="4">
                  <c:v>495.85</c:v>
                </c:pt>
              </c:numCache>
            </c:numRef>
          </c:val>
          <c:extLst>
            <c:ext xmlns:c16="http://schemas.microsoft.com/office/drawing/2014/chart" uri="{C3380CC4-5D6E-409C-BE32-E72D297353CC}">
              <c16:uniqueId val="{00000000-5CFC-4BE0-9B8F-B697145380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338.89</c:v>
                </c:pt>
              </c:numCache>
            </c:numRef>
          </c:val>
          <c:smooth val="0"/>
          <c:extLst>
            <c:ext xmlns:c16="http://schemas.microsoft.com/office/drawing/2014/chart" uri="{C3380CC4-5D6E-409C-BE32-E72D297353CC}">
              <c16:uniqueId val="{00000001-5CFC-4BE0-9B8F-B697145380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559.62</c:v>
                </c:pt>
                <c:pt idx="1">
                  <c:v>551.11</c:v>
                </c:pt>
                <c:pt idx="2">
                  <c:v>535.59</c:v>
                </c:pt>
                <c:pt idx="3">
                  <c:v>508.4</c:v>
                </c:pt>
                <c:pt idx="4">
                  <c:v>476.23</c:v>
                </c:pt>
              </c:numCache>
            </c:numRef>
          </c:val>
          <c:extLst>
            <c:ext xmlns:c16="http://schemas.microsoft.com/office/drawing/2014/chart" uri="{C3380CC4-5D6E-409C-BE32-E72D297353CC}">
              <c16:uniqueId val="{00000000-57C8-4B37-9C55-84B0958EE3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400.21</c:v>
                </c:pt>
              </c:numCache>
            </c:numRef>
          </c:val>
          <c:smooth val="0"/>
          <c:extLst>
            <c:ext xmlns:c16="http://schemas.microsoft.com/office/drawing/2014/chart" uri="{C3380CC4-5D6E-409C-BE32-E72D297353CC}">
              <c16:uniqueId val="{00000001-57C8-4B37-9C55-84B0958EE3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98.29</c:v>
                </c:pt>
                <c:pt idx="1">
                  <c:v>103.51</c:v>
                </c:pt>
                <c:pt idx="2">
                  <c:v>93.87</c:v>
                </c:pt>
                <c:pt idx="3">
                  <c:v>92.5</c:v>
                </c:pt>
                <c:pt idx="4">
                  <c:v>90.5</c:v>
                </c:pt>
              </c:numCache>
            </c:numRef>
          </c:val>
          <c:extLst>
            <c:ext xmlns:c16="http://schemas.microsoft.com/office/drawing/2014/chart" uri="{C3380CC4-5D6E-409C-BE32-E72D297353CC}">
              <c16:uniqueId val="{00000000-E403-4846-9338-5004970DC1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92.83</c:v>
                </c:pt>
              </c:numCache>
            </c:numRef>
          </c:val>
          <c:smooth val="0"/>
          <c:extLst>
            <c:ext xmlns:c16="http://schemas.microsoft.com/office/drawing/2014/chart" uri="{C3380CC4-5D6E-409C-BE32-E72D297353CC}">
              <c16:uniqueId val="{00000001-E403-4846-9338-5004970DC1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186.28</c:v>
                </c:pt>
                <c:pt idx="1">
                  <c:v>176.45</c:v>
                </c:pt>
                <c:pt idx="2">
                  <c:v>195.41</c:v>
                </c:pt>
                <c:pt idx="3">
                  <c:v>198.64</c:v>
                </c:pt>
                <c:pt idx="4">
                  <c:v>203.8</c:v>
                </c:pt>
              </c:numCache>
            </c:numRef>
          </c:val>
          <c:extLst>
            <c:ext xmlns:c16="http://schemas.microsoft.com/office/drawing/2014/chart" uri="{C3380CC4-5D6E-409C-BE32-E72D297353CC}">
              <c16:uniqueId val="{00000000-D273-48E1-A819-850E5AA08D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189.43</c:v>
                </c:pt>
              </c:numCache>
            </c:numRef>
          </c:val>
          <c:smooth val="0"/>
          <c:extLst>
            <c:ext xmlns:c16="http://schemas.microsoft.com/office/drawing/2014/chart" uri="{C3380CC4-5D6E-409C-BE32-E72D297353CC}">
              <c16:uniqueId val="{00000001-D273-48E1-A819-850E5AA08D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京都府　南丹市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2"/>
      <c r="D7" s="52"/>
      <c r="E7" s="52"/>
      <c r="F7" s="52"/>
      <c r="G7" s="52"/>
      <c r="H7" s="52"/>
      <c r="I7" s="51" t="s">
        <v>10</v>
      </c>
      <c r="J7" s="52"/>
      <c r="K7" s="52"/>
      <c r="L7" s="52"/>
      <c r="M7" s="52"/>
      <c r="N7" s="52"/>
      <c r="O7" s="67"/>
      <c r="P7" s="53" t="s">
        <v>2</v>
      </c>
      <c r="Q7" s="53"/>
      <c r="R7" s="53"/>
      <c r="S7" s="53"/>
      <c r="T7" s="53"/>
      <c r="U7" s="53"/>
      <c r="V7" s="53"/>
      <c r="W7" s="53" t="s">
        <v>12</v>
      </c>
      <c r="X7" s="53"/>
      <c r="Y7" s="53"/>
      <c r="Z7" s="53"/>
      <c r="AA7" s="53"/>
      <c r="AB7" s="53"/>
      <c r="AC7" s="53"/>
      <c r="AD7" s="53" t="s">
        <v>5</v>
      </c>
      <c r="AE7" s="53"/>
      <c r="AF7" s="53"/>
      <c r="AG7" s="53"/>
      <c r="AH7" s="53"/>
      <c r="AI7" s="53"/>
      <c r="AJ7" s="53"/>
      <c r="AK7" s="2"/>
      <c r="AL7" s="53" t="s">
        <v>13</v>
      </c>
      <c r="AM7" s="53"/>
      <c r="AN7" s="53"/>
      <c r="AO7" s="53"/>
      <c r="AP7" s="53"/>
      <c r="AQ7" s="53"/>
      <c r="AR7" s="53"/>
      <c r="AS7" s="53"/>
      <c r="AT7" s="51" t="s">
        <v>6</v>
      </c>
      <c r="AU7" s="52"/>
      <c r="AV7" s="52"/>
      <c r="AW7" s="52"/>
      <c r="AX7" s="52"/>
      <c r="AY7" s="52"/>
      <c r="AZ7" s="52"/>
      <c r="BA7" s="52"/>
      <c r="BB7" s="53" t="s">
        <v>16</v>
      </c>
      <c r="BC7" s="53"/>
      <c r="BD7" s="53"/>
      <c r="BE7" s="53"/>
      <c r="BF7" s="53"/>
      <c r="BG7" s="53"/>
      <c r="BH7" s="53"/>
      <c r="BI7" s="53"/>
      <c r="BJ7" s="3"/>
      <c r="BK7" s="3"/>
      <c r="BL7" s="68" t="s">
        <v>17</v>
      </c>
      <c r="BM7" s="69"/>
      <c r="BN7" s="69"/>
      <c r="BO7" s="69"/>
      <c r="BP7" s="69"/>
      <c r="BQ7" s="69"/>
      <c r="BR7" s="69"/>
      <c r="BS7" s="69"/>
      <c r="BT7" s="69"/>
      <c r="BU7" s="69"/>
      <c r="BV7" s="69"/>
      <c r="BW7" s="69"/>
      <c r="BX7" s="69"/>
      <c r="BY7" s="7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2">
        <f>データ!$R$6</f>
        <v>30123</v>
      </c>
      <c r="AM8" s="62"/>
      <c r="AN8" s="62"/>
      <c r="AO8" s="62"/>
      <c r="AP8" s="62"/>
      <c r="AQ8" s="62"/>
      <c r="AR8" s="62"/>
      <c r="AS8" s="62"/>
      <c r="AT8" s="58">
        <f>データ!$S$6</f>
        <v>616.4</v>
      </c>
      <c r="AU8" s="59"/>
      <c r="AV8" s="59"/>
      <c r="AW8" s="59"/>
      <c r="AX8" s="59"/>
      <c r="AY8" s="59"/>
      <c r="AZ8" s="59"/>
      <c r="BA8" s="59"/>
      <c r="BB8" s="61">
        <f>データ!$T$6</f>
        <v>48.87</v>
      </c>
      <c r="BC8" s="61"/>
      <c r="BD8" s="61"/>
      <c r="BE8" s="61"/>
      <c r="BF8" s="61"/>
      <c r="BG8" s="61"/>
      <c r="BH8" s="61"/>
      <c r="BI8" s="61"/>
      <c r="BJ8" s="3"/>
      <c r="BK8" s="3"/>
      <c r="BL8" s="75" t="s">
        <v>11</v>
      </c>
      <c r="BM8" s="76"/>
      <c r="BN8" s="77" t="s">
        <v>19</v>
      </c>
      <c r="BO8" s="77"/>
      <c r="BP8" s="77"/>
      <c r="BQ8" s="77"/>
      <c r="BR8" s="77"/>
      <c r="BS8" s="77"/>
      <c r="BT8" s="77"/>
      <c r="BU8" s="77"/>
      <c r="BV8" s="77"/>
      <c r="BW8" s="77"/>
      <c r="BX8" s="77"/>
      <c r="BY8" s="78"/>
    </row>
    <row r="9" spans="1:78" ht="18.75" customHeight="1" x14ac:dyDescent="0.2">
      <c r="A9" s="2"/>
      <c r="B9" s="51" t="s">
        <v>20</v>
      </c>
      <c r="C9" s="52"/>
      <c r="D9" s="52"/>
      <c r="E9" s="52"/>
      <c r="F9" s="52"/>
      <c r="G9" s="52"/>
      <c r="H9" s="52"/>
      <c r="I9" s="51" t="s">
        <v>22</v>
      </c>
      <c r="J9" s="52"/>
      <c r="K9" s="52"/>
      <c r="L9" s="52"/>
      <c r="M9" s="52"/>
      <c r="N9" s="52"/>
      <c r="O9" s="67"/>
      <c r="P9" s="53" t="s">
        <v>23</v>
      </c>
      <c r="Q9" s="53"/>
      <c r="R9" s="53"/>
      <c r="S9" s="53"/>
      <c r="T9" s="53"/>
      <c r="U9" s="53"/>
      <c r="V9" s="53"/>
      <c r="W9" s="53" t="s">
        <v>21</v>
      </c>
      <c r="X9" s="53"/>
      <c r="Y9" s="53"/>
      <c r="Z9" s="53"/>
      <c r="AA9" s="53"/>
      <c r="AB9" s="53"/>
      <c r="AC9" s="53"/>
      <c r="AD9" s="2"/>
      <c r="AE9" s="2"/>
      <c r="AF9" s="2"/>
      <c r="AG9" s="2"/>
      <c r="AH9" s="2"/>
      <c r="AI9" s="2"/>
      <c r="AJ9" s="2"/>
      <c r="AK9" s="2"/>
      <c r="AL9" s="53" t="s">
        <v>26</v>
      </c>
      <c r="AM9" s="53"/>
      <c r="AN9" s="53"/>
      <c r="AO9" s="53"/>
      <c r="AP9" s="53"/>
      <c r="AQ9" s="53"/>
      <c r="AR9" s="53"/>
      <c r="AS9" s="53"/>
      <c r="AT9" s="51" t="s">
        <v>28</v>
      </c>
      <c r="AU9" s="52"/>
      <c r="AV9" s="52"/>
      <c r="AW9" s="52"/>
      <c r="AX9" s="52"/>
      <c r="AY9" s="52"/>
      <c r="AZ9" s="52"/>
      <c r="BA9" s="52"/>
      <c r="BB9" s="53" t="s">
        <v>15</v>
      </c>
      <c r="BC9" s="53"/>
      <c r="BD9" s="53"/>
      <c r="BE9" s="53"/>
      <c r="BF9" s="53"/>
      <c r="BG9" s="53"/>
      <c r="BH9" s="53"/>
      <c r="BI9" s="53"/>
      <c r="BJ9" s="3"/>
      <c r="BK9" s="3"/>
      <c r="BL9" s="54" t="s">
        <v>30</v>
      </c>
      <c r="BM9" s="55"/>
      <c r="BN9" s="56" t="s">
        <v>31</v>
      </c>
      <c r="BO9" s="56"/>
      <c r="BP9" s="56"/>
      <c r="BQ9" s="56"/>
      <c r="BR9" s="56"/>
      <c r="BS9" s="56"/>
      <c r="BT9" s="56"/>
      <c r="BU9" s="56"/>
      <c r="BV9" s="56"/>
      <c r="BW9" s="56"/>
      <c r="BX9" s="56"/>
      <c r="BY9" s="57"/>
    </row>
    <row r="10" spans="1:78" ht="18.75" customHeight="1" x14ac:dyDescent="0.2">
      <c r="A10" s="2"/>
      <c r="B10" s="58" t="str">
        <f>データ!$N$6</f>
        <v>-</v>
      </c>
      <c r="C10" s="59"/>
      <c r="D10" s="59"/>
      <c r="E10" s="59"/>
      <c r="F10" s="59"/>
      <c r="G10" s="59"/>
      <c r="H10" s="59"/>
      <c r="I10" s="58">
        <f>データ!$O$6</f>
        <v>74.13</v>
      </c>
      <c r="J10" s="59"/>
      <c r="K10" s="59"/>
      <c r="L10" s="59"/>
      <c r="M10" s="59"/>
      <c r="N10" s="59"/>
      <c r="O10" s="60"/>
      <c r="P10" s="61">
        <f>データ!$P$6</f>
        <v>99.88</v>
      </c>
      <c r="Q10" s="61"/>
      <c r="R10" s="61"/>
      <c r="S10" s="61"/>
      <c r="T10" s="61"/>
      <c r="U10" s="61"/>
      <c r="V10" s="61"/>
      <c r="W10" s="62">
        <f>データ!$Q$6</f>
        <v>3240</v>
      </c>
      <c r="X10" s="62"/>
      <c r="Y10" s="62"/>
      <c r="Z10" s="62"/>
      <c r="AA10" s="62"/>
      <c r="AB10" s="62"/>
      <c r="AC10" s="62"/>
      <c r="AD10" s="2"/>
      <c r="AE10" s="2"/>
      <c r="AF10" s="2"/>
      <c r="AG10" s="2"/>
      <c r="AH10" s="2"/>
      <c r="AI10" s="2"/>
      <c r="AJ10" s="2"/>
      <c r="AK10" s="2"/>
      <c r="AL10" s="62">
        <f>データ!$U$6</f>
        <v>29768</v>
      </c>
      <c r="AM10" s="62"/>
      <c r="AN10" s="62"/>
      <c r="AO10" s="62"/>
      <c r="AP10" s="62"/>
      <c r="AQ10" s="62"/>
      <c r="AR10" s="62"/>
      <c r="AS10" s="62"/>
      <c r="AT10" s="58">
        <f>データ!$V$6</f>
        <v>74.88</v>
      </c>
      <c r="AU10" s="59"/>
      <c r="AV10" s="59"/>
      <c r="AW10" s="59"/>
      <c r="AX10" s="59"/>
      <c r="AY10" s="59"/>
      <c r="AZ10" s="59"/>
      <c r="BA10" s="59"/>
      <c r="BB10" s="61">
        <f>データ!$W$6</f>
        <v>397.54</v>
      </c>
      <c r="BC10" s="61"/>
      <c r="BD10" s="61"/>
      <c r="BE10" s="61"/>
      <c r="BF10" s="61"/>
      <c r="BG10" s="61"/>
      <c r="BH10" s="61"/>
      <c r="BI10" s="61"/>
      <c r="BJ10" s="2"/>
      <c r="BK10" s="2"/>
      <c r="BL10" s="63" t="s">
        <v>33</v>
      </c>
      <c r="BM10" s="64"/>
      <c r="BN10" s="65" t="s">
        <v>35</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36</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37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3" t="s">
        <v>39</v>
      </c>
      <c r="BM14" s="34"/>
      <c r="BN14" s="34"/>
      <c r="BO14" s="34"/>
      <c r="BP14" s="34"/>
      <c r="BQ14" s="34"/>
      <c r="BR14" s="34"/>
      <c r="BS14" s="34"/>
      <c r="BT14" s="34"/>
      <c r="BU14" s="34"/>
      <c r="BV14" s="34"/>
      <c r="BW14" s="34"/>
      <c r="BX14" s="34"/>
      <c r="BY14" s="34"/>
      <c r="BZ14" s="35"/>
    </row>
    <row r="15" spans="1:78" ht="13.5" customHeight="1" x14ac:dyDescent="0.2">
      <c r="A15" s="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2"/>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89" t="s">
        <v>110</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3" t="s">
        <v>40</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39" t="s">
        <v>108</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39"/>
      <c r="BM58" s="40"/>
      <c r="BN58" s="40"/>
      <c r="BO58" s="40"/>
      <c r="BP58" s="40"/>
      <c r="BQ58" s="40"/>
      <c r="BR58" s="40"/>
      <c r="BS58" s="40"/>
      <c r="BT58" s="40"/>
      <c r="BU58" s="40"/>
      <c r="BV58" s="40"/>
      <c r="BW58" s="40"/>
      <c r="BX58" s="40"/>
      <c r="BY58" s="40"/>
      <c r="BZ58" s="41"/>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39"/>
      <c r="BM59" s="40"/>
      <c r="BN59" s="40"/>
      <c r="BO59" s="40"/>
      <c r="BP59" s="40"/>
      <c r="BQ59" s="40"/>
      <c r="BR59" s="40"/>
      <c r="BS59" s="40"/>
      <c r="BT59" s="40"/>
      <c r="BU59" s="40"/>
      <c r="BV59" s="40"/>
      <c r="BW59" s="40"/>
      <c r="BX59" s="40"/>
      <c r="BY59" s="40"/>
      <c r="BZ59" s="41"/>
    </row>
    <row r="60" spans="1:78" ht="13.5" customHeight="1" x14ac:dyDescent="0.2">
      <c r="A60" s="2"/>
      <c r="B60" s="30" t="s">
        <v>9</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2"/>
      <c r="BK60" s="2"/>
      <c r="BL60" s="39"/>
      <c r="BM60" s="40"/>
      <c r="BN60" s="40"/>
      <c r="BO60" s="40"/>
      <c r="BP60" s="40"/>
      <c r="BQ60" s="40"/>
      <c r="BR60" s="40"/>
      <c r="BS60" s="40"/>
      <c r="BT60" s="40"/>
      <c r="BU60" s="40"/>
      <c r="BV60" s="40"/>
      <c r="BW60" s="40"/>
      <c r="BX60" s="40"/>
      <c r="BY60" s="40"/>
      <c r="BZ60" s="41"/>
    </row>
    <row r="61" spans="1:78" ht="13.5" customHeight="1" x14ac:dyDescent="0.2">
      <c r="A61" s="2"/>
      <c r="B61" s="30"/>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2"/>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3" t="s">
        <v>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39" t="s">
        <v>109</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39"/>
      <c r="BM80" s="40"/>
      <c r="BN80" s="40"/>
      <c r="BO80" s="40"/>
      <c r="BP80" s="40"/>
      <c r="BQ80" s="40"/>
      <c r="BR80" s="40"/>
      <c r="BS80" s="40"/>
      <c r="BT80" s="40"/>
      <c r="BU80" s="40"/>
      <c r="BV80" s="40"/>
      <c r="BW80" s="40"/>
      <c r="BX80" s="40"/>
      <c r="BY80" s="40"/>
      <c r="BZ80" s="41"/>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39"/>
      <c r="BM81" s="40"/>
      <c r="BN81" s="40"/>
      <c r="BO81" s="40"/>
      <c r="BP81" s="40"/>
      <c r="BQ81" s="40"/>
      <c r="BR81" s="40"/>
      <c r="BS81" s="40"/>
      <c r="BT81" s="40"/>
      <c r="BU81" s="40"/>
      <c r="BV81" s="40"/>
      <c r="BW81" s="40"/>
      <c r="BX81" s="40"/>
      <c r="BY81" s="40"/>
      <c r="BZ81" s="41"/>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2"/>
      <c r="BM82" s="43"/>
      <c r="BN82" s="43"/>
      <c r="BO82" s="43"/>
      <c r="BP82" s="43"/>
      <c r="BQ82" s="43"/>
      <c r="BR82" s="43"/>
      <c r="BS82" s="43"/>
      <c r="BT82" s="43"/>
      <c r="BU82" s="43"/>
      <c r="BV82" s="43"/>
      <c r="BW82" s="43"/>
      <c r="BX82" s="43"/>
      <c r="BY82" s="43"/>
      <c r="BZ82" s="44"/>
    </row>
    <row r="83" spans="1:78" x14ac:dyDescent="0.2">
      <c r="C83" s="10"/>
    </row>
    <row r="84" spans="1:78" hidden="1" x14ac:dyDescent="0.2">
      <c r="B84" s="6" t="s">
        <v>42</v>
      </c>
      <c r="C84" s="6"/>
      <c r="D84" s="6"/>
      <c r="E84" s="6" t="s">
        <v>43</v>
      </c>
      <c r="F84" s="6" t="s">
        <v>45</v>
      </c>
      <c r="G84" s="6" t="s">
        <v>47</v>
      </c>
      <c r="H84" s="6" t="s">
        <v>41</v>
      </c>
      <c r="I84" s="6" t="s">
        <v>7</v>
      </c>
      <c r="J84" s="6" t="s">
        <v>25</v>
      </c>
      <c r="K84" s="6" t="s">
        <v>48</v>
      </c>
      <c r="L84" s="6" t="s">
        <v>49</v>
      </c>
      <c r="M84" s="6" t="s">
        <v>32</v>
      </c>
      <c r="N84" s="6" t="s">
        <v>51</v>
      </c>
      <c r="O84" s="6" t="s">
        <v>53</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ljMLsp6nWMB3b2g3l2LG3wUxBfhB6rs3Z8JWf+6ag1WELaeT37DU4f5BFISWAtS17qvaz9ukx2unIT8z89WkCQ==" saltValue="The6TyVtuDHREcJmR5/3Q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50</v>
      </c>
      <c r="C3" s="17" t="s">
        <v>57</v>
      </c>
      <c r="D3" s="17" t="s">
        <v>58</v>
      </c>
      <c r="E3" s="17" t="s">
        <v>4</v>
      </c>
      <c r="F3" s="17" t="s">
        <v>3</v>
      </c>
      <c r="G3" s="17" t="s">
        <v>24</v>
      </c>
      <c r="H3" s="81" t="s">
        <v>29</v>
      </c>
      <c r="I3" s="82"/>
      <c r="J3" s="82"/>
      <c r="K3" s="82"/>
      <c r="L3" s="82"/>
      <c r="M3" s="82"/>
      <c r="N3" s="82"/>
      <c r="O3" s="82"/>
      <c r="P3" s="82"/>
      <c r="Q3" s="82"/>
      <c r="R3" s="82"/>
      <c r="S3" s="82"/>
      <c r="T3" s="82"/>
      <c r="U3" s="82"/>
      <c r="V3" s="82"/>
      <c r="W3" s="83"/>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9</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59</v>
      </c>
      <c r="B4" s="18"/>
      <c r="C4" s="18"/>
      <c r="D4" s="18"/>
      <c r="E4" s="18"/>
      <c r="F4" s="18"/>
      <c r="G4" s="18"/>
      <c r="H4" s="84"/>
      <c r="I4" s="85"/>
      <c r="J4" s="85"/>
      <c r="K4" s="85"/>
      <c r="L4" s="85"/>
      <c r="M4" s="85"/>
      <c r="N4" s="85"/>
      <c r="O4" s="85"/>
      <c r="P4" s="85"/>
      <c r="Q4" s="85"/>
      <c r="R4" s="85"/>
      <c r="S4" s="85"/>
      <c r="T4" s="85"/>
      <c r="U4" s="85"/>
      <c r="V4" s="85"/>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60</v>
      </c>
      <c r="BF4" s="88"/>
      <c r="BG4" s="88"/>
      <c r="BH4" s="88"/>
      <c r="BI4" s="88"/>
      <c r="BJ4" s="88"/>
      <c r="BK4" s="88"/>
      <c r="BL4" s="88"/>
      <c r="BM4" s="88"/>
      <c r="BN4" s="88"/>
      <c r="BO4" s="88"/>
      <c r="BP4" s="88" t="s">
        <v>34</v>
      </c>
      <c r="BQ4" s="88"/>
      <c r="BR4" s="88"/>
      <c r="BS4" s="88"/>
      <c r="BT4" s="88"/>
      <c r="BU4" s="88"/>
      <c r="BV4" s="88"/>
      <c r="BW4" s="88"/>
      <c r="BX4" s="88"/>
      <c r="BY4" s="88"/>
      <c r="BZ4" s="88"/>
      <c r="CA4" s="88" t="s">
        <v>62</v>
      </c>
      <c r="CB4" s="88"/>
      <c r="CC4" s="88"/>
      <c r="CD4" s="88"/>
      <c r="CE4" s="88"/>
      <c r="CF4" s="88"/>
      <c r="CG4" s="88"/>
      <c r="CH4" s="88"/>
      <c r="CI4" s="88"/>
      <c r="CJ4" s="88"/>
      <c r="CK4" s="88"/>
      <c r="CL4" s="88" t="s">
        <v>64</v>
      </c>
      <c r="CM4" s="88"/>
      <c r="CN4" s="88"/>
      <c r="CO4" s="88"/>
      <c r="CP4" s="88"/>
      <c r="CQ4" s="88"/>
      <c r="CR4" s="88"/>
      <c r="CS4" s="88"/>
      <c r="CT4" s="88"/>
      <c r="CU4" s="88"/>
      <c r="CV4" s="88"/>
      <c r="CW4" s="88" t="s">
        <v>65</v>
      </c>
      <c r="CX4" s="88"/>
      <c r="CY4" s="88"/>
      <c r="CZ4" s="88"/>
      <c r="DA4" s="88"/>
      <c r="DB4" s="88"/>
      <c r="DC4" s="88"/>
      <c r="DD4" s="88"/>
      <c r="DE4" s="88"/>
      <c r="DF4" s="88"/>
      <c r="DG4" s="88"/>
      <c r="DH4" s="88" t="s">
        <v>66</v>
      </c>
      <c r="DI4" s="88"/>
      <c r="DJ4" s="88"/>
      <c r="DK4" s="88"/>
      <c r="DL4" s="88"/>
      <c r="DM4" s="88"/>
      <c r="DN4" s="88"/>
      <c r="DO4" s="88"/>
      <c r="DP4" s="88"/>
      <c r="DQ4" s="88"/>
      <c r="DR4" s="88"/>
      <c r="DS4" s="88" t="s">
        <v>61</v>
      </c>
      <c r="DT4" s="88"/>
      <c r="DU4" s="88"/>
      <c r="DV4" s="88"/>
      <c r="DW4" s="88"/>
      <c r="DX4" s="88"/>
      <c r="DY4" s="88"/>
      <c r="DZ4" s="88"/>
      <c r="EA4" s="88"/>
      <c r="EB4" s="88"/>
      <c r="EC4" s="88"/>
      <c r="ED4" s="88" t="s">
        <v>67</v>
      </c>
      <c r="EE4" s="88"/>
      <c r="EF4" s="88"/>
      <c r="EG4" s="88"/>
      <c r="EH4" s="88"/>
      <c r="EI4" s="88"/>
      <c r="EJ4" s="88"/>
      <c r="EK4" s="88"/>
      <c r="EL4" s="88"/>
      <c r="EM4" s="88"/>
      <c r="EN4" s="88"/>
    </row>
    <row r="5" spans="1:144" x14ac:dyDescent="0.2">
      <c r="A5" s="15" t="s">
        <v>27</v>
      </c>
      <c r="B5" s="19"/>
      <c r="C5" s="19"/>
      <c r="D5" s="19"/>
      <c r="E5" s="19"/>
      <c r="F5" s="19"/>
      <c r="G5" s="19"/>
      <c r="H5" s="24" t="s">
        <v>56</v>
      </c>
      <c r="I5" s="24" t="s">
        <v>68</v>
      </c>
      <c r="J5" s="24" t="s">
        <v>69</v>
      </c>
      <c r="K5" s="24" t="s">
        <v>70</v>
      </c>
      <c r="L5" s="24" t="s">
        <v>71</v>
      </c>
      <c r="M5" s="24" t="s">
        <v>5</v>
      </c>
      <c r="N5" s="24" t="s">
        <v>72</v>
      </c>
      <c r="O5" s="24" t="s">
        <v>73</v>
      </c>
      <c r="P5" s="24" t="s">
        <v>74</v>
      </c>
      <c r="Q5" s="24" t="s">
        <v>75</v>
      </c>
      <c r="R5" s="24" t="s">
        <v>76</v>
      </c>
      <c r="S5" s="24" t="s">
        <v>77</v>
      </c>
      <c r="T5" s="24" t="s">
        <v>63</v>
      </c>
      <c r="U5" s="24" t="s">
        <v>78</v>
      </c>
      <c r="V5" s="24" t="s">
        <v>79</v>
      </c>
      <c r="W5" s="24" t="s">
        <v>80</v>
      </c>
      <c r="X5" s="24" t="s">
        <v>81</v>
      </c>
      <c r="Y5" s="24" t="s">
        <v>82</v>
      </c>
      <c r="Z5" s="24" t="s">
        <v>83</v>
      </c>
      <c r="AA5" s="24" t="s">
        <v>84</v>
      </c>
      <c r="AB5" s="24" t="s">
        <v>85</v>
      </c>
      <c r="AC5" s="24" t="s">
        <v>86</v>
      </c>
      <c r="AD5" s="24" t="s">
        <v>88</v>
      </c>
      <c r="AE5" s="24" t="s">
        <v>89</v>
      </c>
      <c r="AF5" s="24" t="s">
        <v>90</v>
      </c>
      <c r="AG5" s="24" t="s">
        <v>91</v>
      </c>
      <c r="AH5" s="24" t="s">
        <v>42</v>
      </c>
      <c r="AI5" s="24" t="s">
        <v>81</v>
      </c>
      <c r="AJ5" s="24" t="s">
        <v>82</v>
      </c>
      <c r="AK5" s="24" t="s">
        <v>83</v>
      </c>
      <c r="AL5" s="24" t="s">
        <v>84</v>
      </c>
      <c r="AM5" s="24" t="s">
        <v>85</v>
      </c>
      <c r="AN5" s="24" t="s">
        <v>86</v>
      </c>
      <c r="AO5" s="24" t="s">
        <v>88</v>
      </c>
      <c r="AP5" s="24" t="s">
        <v>89</v>
      </c>
      <c r="AQ5" s="24" t="s">
        <v>90</v>
      </c>
      <c r="AR5" s="24" t="s">
        <v>91</v>
      </c>
      <c r="AS5" s="24" t="s">
        <v>87</v>
      </c>
      <c r="AT5" s="24" t="s">
        <v>81</v>
      </c>
      <c r="AU5" s="24" t="s">
        <v>82</v>
      </c>
      <c r="AV5" s="24" t="s">
        <v>83</v>
      </c>
      <c r="AW5" s="24" t="s">
        <v>84</v>
      </c>
      <c r="AX5" s="24" t="s">
        <v>85</v>
      </c>
      <c r="AY5" s="24" t="s">
        <v>86</v>
      </c>
      <c r="AZ5" s="24" t="s">
        <v>88</v>
      </c>
      <c r="BA5" s="24" t="s">
        <v>89</v>
      </c>
      <c r="BB5" s="24" t="s">
        <v>90</v>
      </c>
      <c r="BC5" s="24" t="s">
        <v>91</v>
      </c>
      <c r="BD5" s="24" t="s">
        <v>87</v>
      </c>
      <c r="BE5" s="24" t="s">
        <v>81</v>
      </c>
      <c r="BF5" s="24" t="s">
        <v>82</v>
      </c>
      <c r="BG5" s="24" t="s">
        <v>83</v>
      </c>
      <c r="BH5" s="24" t="s">
        <v>84</v>
      </c>
      <c r="BI5" s="24" t="s">
        <v>85</v>
      </c>
      <c r="BJ5" s="24" t="s">
        <v>86</v>
      </c>
      <c r="BK5" s="24" t="s">
        <v>88</v>
      </c>
      <c r="BL5" s="24" t="s">
        <v>89</v>
      </c>
      <c r="BM5" s="24" t="s">
        <v>90</v>
      </c>
      <c r="BN5" s="24" t="s">
        <v>91</v>
      </c>
      <c r="BO5" s="24" t="s">
        <v>87</v>
      </c>
      <c r="BP5" s="24" t="s">
        <v>81</v>
      </c>
      <c r="BQ5" s="24" t="s">
        <v>82</v>
      </c>
      <c r="BR5" s="24" t="s">
        <v>83</v>
      </c>
      <c r="BS5" s="24" t="s">
        <v>84</v>
      </c>
      <c r="BT5" s="24" t="s">
        <v>85</v>
      </c>
      <c r="BU5" s="24" t="s">
        <v>86</v>
      </c>
      <c r="BV5" s="24" t="s">
        <v>88</v>
      </c>
      <c r="BW5" s="24" t="s">
        <v>89</v>
      </c>
      <c r="BX5" s="24" t="s">
        <v>90</v>
      </c>
      <c r="BY5" s="24" t="s">
        <v>91</v>
      </c>
      <c r="BZ5" s="24" t="s">
        <v>87</v>
      </c>
      <c r="CA5" s="24" t="s">
        <v>81</v>
      </c>
      <c r="CB5" s="24" t="s">
        <v>82</v>
      </c>
      <c r="CC5" s="24" t="s">
        <v>83</v>
      </c>
      <c r="CD5" s="24" t="s">
        <v>84</v>
      </c>
      <c r="CE5" s="24" t="s">
        <v>85</v>
      </c>
      <c r="CF5" s="24" t="s">
        <v>86</v>
      </c>
      <c r="CG5" s="24" t="s">
        <v>88</v>
      </c>
      <c r="CH5" s="24" t="s">
        <v>89</v>
      </c>
      <c r="CI5" s="24" t="s">
        <v>90</v>
      </c>
      <c r="CJ5" s="24" t="s">
        <v>91</v>
      </c>
      <c r="CK5" s="24" t="s">
        <v>87</v>
      </c>
      <c r="CL5" s="24" t="s">
        <v>81</v>
      </c>
      <c r="CM5" s="24" t="s">
        <v>82</v>
      </c>
      <c r="CN5" s="24" t="s">
        <v>83</v>
      </c>
      <c r="CO5" s="24" t="s">
        <v>84</v>
      </c>
      <c r="CP5" s="24" t="s">
        <v>85</v>
      </c>
      <c r="CQ5" s="24" t="s">
        <v>86</v>
      </c>
      <c r="CR5" s="24" t="s">
        <v>88</v>
      </c>
      <c r="CS5" s="24" t="s">
        <v>89</v>
      </c>
      <c r="CT5" s="24" t="s">
        <v>90</v>
      </c>
      <c r="CU5" s="24" t="s">
        <v>91</v>
      </c>
      <c r="CV5" s="24" t="s">
        <v>87</v>
      </c>
      <c r="CW5" s="24" t="s">
        <v>81</v>
      </c>
      <c r="CX5" s="24" t="s">
        <v>82</v>
      </c>
      <c r="CY5" s="24" t="s">
        <v>83</v>
      </c>
      <c r="CZ5" s="24" t="s">
        <v>84</v>
      </c>
      <c r="DA5" s="24" t="s">
        <v>85</v>
      </c>
      <c r="DB5" s="24" t="s">
        <v>86</v>
      </c>
      <c r="DC5" s="24" t="s">
        <v>88</v>
      </c>
      <c r="DD5" s="24" t="s">
        <v>89</v>
      </c>
      <c r="DE5" s="24" t="s">
        <v>90</v>
      </c>
      <c r="DF5" s="24" t="s">
        <v>91</v>
      </c>
      <c r="DG5" s="24" t="s">
        <v>87</v>
      </c>
      <c r="DH5" s="24" t="s">
        <v>81</v>
      </c>
      <c r="DI5" s="24" t="s">
        <v>82</v>
      </c>
      <c r="DJ5" s="24" t="s">
        <v>83</v>
      </c>
      <c r="DK5" s="24" t="s">
        <v>84</v>
      </c>
      <c r="DL5" s="24" t="s">
        <v>85</v>
      </c>
      <c r="DM5" s="24" t="s">
        <v>86</v>
      </c>
      <c r="DN5" s="24" t="s">
        <v>88</v>
      </c>
      <c r="DO5" s="24" t="s">
        <v>89</v>
      </c>
      <c r="DP5" s="24" t="s">
        <v>90</v>
      </c>
      <c r="DQ5" s="24" t="s">
        <v>91</v>
      </c>
      <c r="DR5" s="24" t="s">
        <v>87</v>
      </c>
      <c r="DS5" s="24" t="s">
        <v>81</v>
      </c>
      <c r="DT5" s="24" t="s">
        <v>82</v>
      </c>
      <c r="DU5" s="24" t="s">
        <v>83</v>
      </c>
      <c r="DV5" s="24" t="s">
        <v>84</v>
      </c>
      <c r="DW5" s="24" t="s">
        <v>85</v>
      </c>
      <c r="DX5" s="24" t="s">
        <v>86</v>
      </c>
      <c r="DY5" s="24" t="s">
        <v>88</v>
      </c>
      <c r="DZ5" s="24" t="s">
        <v>89</v>
      </c>
      <c r="EA5" s="24" t="s">
        <v>90</v>
      </c>
      <c r="EB5" s="24" t="s">
        <v>91</v>
      </c>
      <c r="EC5" s="24" t="s">
        <v>87</v>
      </c>
      <c r="ED5" s="24" t="s">
        <v>81</v>
      </c>
      <c r="EE5" s="24" t="s">
        <v>82</v>
      </c>
      <c r="EF5" s="24" t="s">
        <v>83</v>
      </c>
      <c r="EG5" s="24" t="s">
        <v>84</v>
      </c>
      <c r="EH5" s="24" t="s">
        <v>85</v>
      </c>
      <c r="EI5" s="24" t="s">
        <v>86</v>
      </c>
      <c r="EJ5" s="24" t="s">
        <v>88</v>
      </c>
      <c r="EK5" s="24" t="s">
        <v>89</v>
      </c>
      <c r="EL5" s="24" t="s">
        <v>90</v>
      </c>
      <c r="EM5" s="24" t="s">
        <v>91</v>
      </c>
      <c r="EN5" s="24" t="s">
        <v>87</v>
      </c>
    </row>
    <row r="6" spans="1:144" s="14" customFormat="1" x14ac:dyDescent="0.2">
      <c r="A6" s="15" t="s">
        <v>92</v>
      </c>
      <c r="B6" s="20">
        <f t="shared" ref="B6:W6" si="1">B7</f>
        <v>2023</v>
      </c>
      <c r="C6" s="20">
        <f t="shared" si="1"/>
        <v>262137</v>
      </c>
      <c r="D6" s="20">
        <f t="shared" si="1"/>
        <v>46</v>
      </c>
      <c r="E6" s="20">
        <f t="shared" si="1"/>
        <v>1</v>
      </c>
      <c r="F6" s="20">
        <f t="shared" si="1"/>
        <v>0</v>
      </c>
      <c r="G6" s="20">
        <f t="shared" si="1"/>
        <v>1</v>
      </c>
      <c r="H6" s="20" t="str">
        <f t="shared" si="1"/>
        <v>京都府　南丹市</v>
      </c>
      <c r="I6" s="20" t="str">
        <f t="shared" si="1"/>
        <v>法適用</v>
      </c>
      <c r="J6" s="20" t="str">
        <f t="shared" si="1"/>
        <v>水道事業</v>
      </c>
      <c r="K6" s="20" t="str">
        <f t="shared" si="1"/>
        <v>末端給水事業</v>
      </c>
      <c r="L6" s="20" t="str">
        <f t="shared" si="1"/>
        <v>A6</v>
      </c>
      <c r="M6" s="20" t="str">
        <f t="shared" si="1"/>
        <v>非設置</v>
      </c>
      <c r="N6" s="25" t="str">
        <f t="shared" si="1"/>
        <v>-</v>
      </c>
      <c r="O6" s="25">
        <f t="shared" si="1"/>
        <v>74.13</v>
      </c>
      <c r="P6" s="25">
        <f t="shared" si="1"/>
        <v>99.88</v>
      </c>
      <c r="Q6" s="25">
        <f t="shared" si="1"/>
        <v>3240</v>
      </c>
      <c r="R6" s="25">
        <f t="shared" si="1"/>
        <v>30123</v>
      </c>
      <c r="S6" s="25">
        <f t="shared" si="1"/>
        <v>616.4</v>
      </c>
      <c r="T6" s="25">
        <f t="shared" si="1"/>
        <v>48.87</v>
      </c>
      <c r="U6" s="25">
        <f t="shared" si="1"/>
        <v>29768</v>
      </c>
      <c r="V6" s="25">
        <f t="shared" si="1"/>
        <v>74.88</v>
      </c>
      <c r="W6" s="25">
        <f t="shared" si="1"/>
        <v>397.54</v>
      </c>
      <c r="X6" s="27">
        <f t="shared" ref="X6:AG6" si="2">IF(X7="",NA(),X7)</f>
        <v>105.17</v>
      </c>
      <c r="Y6" s="27">
        <f t="shared" si="2"/>
        <v>109.57</v>
      </c>
      <c r="Z6" s="27">
        <f t="shared" si="2"/>
        <v>100.67</v>
      </c>
      <c r="AA6" s="27">
        <f t="shared" si="2"/>
        <v>99.64</v>
      </c>
      <c r="AB6" s="27">
        <f t="shared" si="2"/>
        <v>97.73</v>
      </c>
      <c r="AC6" s="27">
        <f t="shared" si="2"/>
        <v>109.01</v>
      </c>
      <c r="AD6" s="27">
        <f t="shared" si="2"/>
        <v>108.83</v>
      </c>
      <c r="AE6" s="27">
        <f t="shared" si="2"/>
        <v>109.23</v>
      </c>
      <c r="AF6" s="27">
        <f t="shared" si="2"/>
        <v>108.04</v>
      </c>
      <c r="AG6" s="27">
        <f t="shared" si="2"/>
        <v>106.01</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9.59</v>
      </c>
      <c r="AS6" s="25" t="str">
        <f>IF(AS7="","",IF(AS7="-","【-】","【"&amp;SUBSTITUTE(TEXT(AS7,"#,##0.00"),"-","△")&amp;"】"))</f>
        <v>【1.50】</v>
      </c>
      <c r="AT6" s="27">
        <f t="shared" ref="AT6:BC6" si="4">IF(AT7="",NA(),AT7)</f>
        <v>638.89</v>
      </c>
      <c r="AU6" s="27">
        <f t="shared" si="4"/>
        <v>535.28</v>
      </c>
      <c r="AV6" s="27">
        <f t="shared" si="4"/>
        <v>445</v>
      </c>
      <c r="AW6" s="27">
        <f t="shared" si="4"/>
        <v>446.14</v>
      </c>
      <c r="AX6" s="27">
        <f t="shared" si="4"/>
        <v>495.85</v>
      </c>
      <c r="AY6" s="27">
        <f t="shared" si="4"/>
        <v>365.18</v>
      </c>
      <c r="AZ6" s="27">
        <f t="shared" si="4"/>
        <v>327.77</v>
      </c>
      <c r="BA6" s="27">
        <f t="shared" si="4"/>
        <v>338.02</v>
      </c>
      <c r="BB6" s="27">
        <f t="shared" si="4"/>
        <v>345.94</v>
      </c>
      <c r="BC6" s="27">
        <f t="shared" si="4"/>
        <v>338.89</v>
      </c>
      <c r="BD6" s="25" t="str">
        <f>IF(BD7="","",IF(BD7="-","【-】","【"&amp;SUBSTITUTE(TEXT(BD7,"#,##0.00"),"-","△")&amp;"】"))</f>
        <v>【243.36】</v>
      </c>
      <c r="BE6" s="27">
        <f t="shared" ref="BE6:BN6" si="5">IF(BE7="",NA(),BE7)</f>
        <v>559.62</v>
      </c>
      <c r="BF6" s="27">
        <f t="shared" si="5"/>
        <v>551.11</v>
      </c>
      <c r="BG6" s="27">
        <f t="shared" si="5"/>
        <v>535.59</v>
      </c>
      <c r="BH6" s="27">
        <f t="shared" si="5"/>
        <v>508.4</v>
      </c>
      <c r="BI6" s="27">
        <f t="shared" si="5"/>
        <v>476.23</v>
      </c>
      <c r="BJ6" s="27">
        <f t="shared" si="5"/>
        <v>371.65</v>
      </c>
      <c r="BK6" s="27">
        <f t="shared" si="5"/>
        <v>397.1</v>
      </c>
      <c r="BL6" s="27">
        <f t="shared" si="5"/>
        <v>379.91</v>
      </c>
      <c r="BM6" s="27">
        <f t="shared" si="5"/>
        <v>386.61</v>
      </c>
      <c r="BN6" s="27">
        <f t="shared" si="5"/>
        <v>400.21</v>
      </c>
      <c r="BO6" s="25" t="str">
        <f>IF(BO7="","",IF(BO7="-","【-】","【"&amp;SUBSTITUTE(TEXT(BO7,"#,##0.00"),"-","△")&amp;"】"))</f>
        <v>【265.93】</v>
      </c>
      <c r="BP6" s="27">
        <f t="shared" ref="BP6:BY6" si="6">IF(BP7="",NA(),BP7)</f>
        <v>98.29</v>
      </c>
      <c r="BQ6" s="27">
        <f t="shared" si="6"/>
        <v>103.51</v>
      </c>
      <c r="BR6" s="27">
        <f t="shared" si="6"/>
        <v>93.87</v>
      </c>
      <c r="BS6" s="27">
        <f t="shared" si="6"/>
        <v>92.5</v>
      </c>
      <c r="BT6" s="27">
        <f t="shared" si="6"/>
        <v>90.5</v>
      </c>
      <c r="BU6" s="27">
        <f t="shared" si="6"/>
        <v>98.77</v>
      </c>
      <c r="BV6" s="27">
        <f t="shared" si="6"/>
        <v>95.79</v>
      </c>
      <c r="BW6" s="27">
        <f t="shared" si="6"/>
        <v>98.3</v>
      </c>
      <c r="BX6" s="27">
        <f t="shared" si="6"/>
        <v>93.82</v>
      </c>
      <c r="BY6" s="27">
        <f t="shared" si="6"/>
        <v>92.83</v>
      </c>
      <c r="BZ6" s="25" t="str">
        <f>IF(BZ7="","",IF(BZ7="-","【-】","【"&amp;SUBSTITUTE(TEXT(BZ7,"#,##0.00"),"-","△")&amp;"】"))</f>
        <v>【97.82】</v>
      </c>
      <c r="CA6" s="27">
        <f t="shared" ref="CA6:CJ6" si="7">IF(CA7="",NA(),CA7)</f>
        <v>186.28</v>
      </c>
      <c r="CB6" s="27">
        <f t="shared" si="7"/>
        <v>176.45</v>
      </c>
      <c r="CC6" s="27">
        <f t="shared" si="7"/>
        <v>195.41</v>
      </c>
      <c r="CD6" s="27">
        <f t="shared" si="7"/>
        <v>198.64</v>
      </c>
      <c r="CE6" s="27">
        <f t="shared" si="7"/>
        <v>203.8</v>
      </c>
      <c r="CF6" s="27">
        <f t="shared" si="7"/>
        <v>173.67</v>
      </c>
      <c r="CG6" s="27">
        <f t="shared" si="7"/>
        <v>171.13</v>
      </c>
      <c r="CH6" s="27">
        <f t="shared" si="7"/>
        <v>173.7</v>
      </c>
      <c r="CI6" s="27">
        <f t="shared" si="7"/>
        <v>178.94</v>
      </c>
      <c r="CJ6" s="27">
        <f t="shared" si="7"/>
        <v>189.43</v>
      </c>
      <c r="CK6" s="25" t="str">
        <f>IF(CK7="","",IF(CK7="-","【-】","【"&amp;SUBSTITUTE(TEXT(CK7,"#,##0.00"),"-","△")&amp;"】"))</f>
        <v>【177.56】</v>
      </c>
      <c r="CL6" s="27">
        <f t="shared" ref="CL6:CU6" si="8">IF(CL7="",NA(),CL7)</f>
        <v>62.93</v>
      </c>
      <c r="CM6" s="27">
        <f t="shared" si="8"/>
        <v>62.86</v>
      </c>
      <c r="CN6" s="27">
        <f t="shared" si="8"/>
        <v>62.92</v>
      </c>
      <c r="CO6" s="27">
        <f t="shared" si="8"/>
        <v>63.11</v>
      </c>
      <c r="CP6" s="27">
        <f t="shared" si="8"/>
        <v>63.78</v>
      </c>
      <c r="CQ6" s="27">
        <f t="shared" si="8"/>
        <v>59.67</v>
      </c>
      <c r="CR6" s="27">
        <f t="shared" si="8"/>
        <v>60.12</v>
      </c>
      <c r="CS6" s="27">
        <f t="shared" si="8"/>
        <v>60.34</v>
      </c>
      <c r="CT6" s="27">
        <f t="shared" si="8"/>
        <v>59.54</v>
      </c>
      <c r="CU6" s="27">
        <f t="shared" si="8"/>
        <v>55.14</v>
      </c>
      <c r="CV6" s="25" t="str">
        <f>IF(CV7="","",IF(CV7="-","【-】","【"&amp;SUBSTITUTE(TEXT(CV7,"#,##0.00"),"-","△")&amp;"】"))</f>
        <v>【59.81】</v>
      </c>
      <c r="CW6" s="27">
        <f t="shared" ref="CW6:DF6" si="9">IF(CW7="",NA(),CW7)</f>
        <v>80.53</v>
      </c>
      <c r="CX6" s="27">
        <f t="shared" si="9"/>
        <v>81.63</v>
      </c>
      <c r="CY6" s="27">
        <f t="shared" si="9"/>
        <v>80.12</v>
      </c>
      <c r="CZ6" s="27">
        <f t="shared" si="9"/>
        <v>79.14</v>
      </c>
      <c r="DA6" s="27">
        <f t="shared" si="9"/>
        <v>76.81</v>
      </c>
      <c r="DB6" s="27">
        <f t="shared" si="9"/>
        <v>84.6</v>
      </c>
      <c r="DC6" s="27">
        <f t="shared" si="9"/>
        <v>84.24</v>
      </c>
      <c r="DD6" s="27">
        <f t="shared" si="9"/>
        <v>84.19</v>
      </c>
      <c r="DE6" s="27">
        <f t="shared" si="9"/>
        <v>83.93</v>
      </c>
      <c r="DF6" s="27">
        <f t="shared" si="9"/>
        <v>80.13</v>
      </c>
      <c r="DG6" s="25" t="str">
        <f>IF(DG7="","",IF(DG7="-","【-】","【"&amp;SUBSTITUTE(TEXT(DG7,"#,##0.00"),"-","△")&amp;"】"))</f>
        <v>【89.42】</v>
      </c>
      <c r="DH6" s="27">
        <f t="shared" ref="DH6:DQ6" si="10">IF(DH7="",NA(),DH7)</f>
        <v>34.380000000000003</v>
      </c>
      <c r="DI6" s="27">
        <f t="shared" si="10"/>
        <v>36.840000000000003</v>
      </c>
      <c r="DJ6" s="27">
        <f t="shared" si="10"/>
        <v>37.83</v>
      </c>
      <c r="DK6" s="27">
        <f t="shared" si="10"/>
        <v>39.869999999999997</v>
      </c>
      <c r="DL6" s="27">
        <f t="shared" si="10"/>
        <v>42.24</v>
      </c>
      <c r="DM6" s="27">
        <f t="shared" si="10"/>
        <v>48.17</v>
      </c>
      <c r="DN6" s="27">
        <f t="shared" si="10"/>
        <v>48.83</v>
      </c>
      <c r="DO6" s="27">
        <f t="shared" si="10"/>
        <v>49.96</v>
      </c>
      <c r="DP6" s="27">
        <f t="shared" si="10"/>
        <v>50.82</v>
      </c>
      <c r="DQ6" s="27">
        <f t="shared" si="10"/>
        <v>52.7</v>
      </c>
      <c r="DR6" s="25" t="str">
        <f>IF(DR7="","",IF(DR7="-","【-】","【"&amp;SUBSTITUTE(TEXT(DR7,"#,##0.00"),"-","△")&amp;"】"))</f>
        <v>【52.02】</v>
      </c>
      <c r="DS6" s="27">
        <f t="shared" ref="DS6:EB6" si="11">IF(DS7="",NA(),DS7)</f>
        <v>29.82</v>
      </c>
      <c r="DT6" s="27">
        <f t="shared" si="11"/>
        <v>29.46</v>
      </c>
      <c r="DU6" s="27">
        <f t="shared" si="11"/>
        <v>28.99</v>
      </c>
      <c r="DV6" s="27">
        <f t="shared" si="11"/>
        <v>28.77</v>
      </c>
      <c r="DW6" s="27">
        <f t="shared" si="11"/>
        <v>28.59</v>
      </c>
      <c r="DX6" s="27">
        <f t="shared" si="11"/>
        <v>17.12</v>
      </c>
      <c r="DY6" s="27">
        <f t="shared" si="11"/>
        <v>18.18</v>
      </c>
      <c r="DZ6" s="27">
        <f t="shared" si="11"/>
        <v>19.32</v>
      </c>
      <c r="EA6" s="27">
        <f t="shared" si="11"/>
        <v>21.16</v>
      </c>
      <c r="EB6" s="27">
        <f t="shared" si="11"/>
        <v>22.86</v>
      </c>
      <c r="EC6" s="25" t="str">
        <f>IF(EC7="","",IF(EC7="-","【-】","【"&amp;SUBSTITUTE(TEXT(EC7,"#,##0.00"),"-","△")&amp;"】"))</f>
        <v>【25.37】</v>
      </c>
      <c r="ED6" s="27">
        <f t="shared" ref="ED6:EM6" si="12">IF(ED7="",NA(),ED7)</f>
        <v>0.2</v>
      </c>
      <c r="EE6" s="27">
        <f t="shared" si="12"/>
        <v>0.22</v>
      </c>
      <c r="EF6" s="27">
        <f t="shared" si="12"/>
        <v>0.44</v>
      </c>
      <c r="EG6" s="27">
        <f t="shared" si="12"/>
        <v>0.34</v>
      </c>
      <c r="EH6" s="27">
        <f t="shared" si="12"/>
        <v>0.16</v>
      </c>
      <c r="EI6" s="27">
        <f t="shared" si="12"/>
        <v>0.54</v>
      </c>
      <c r="EJ6" s="27">
        <f t="shared" si="12"/>
        <v>0.56999999999999995</v>
      </c>
      <c r="EK6" s="27">
        <f t="shared" si="12"/>
        <v>0.52</v>
      </c>
      <c r="EL6" s="27">
        <f t="shared" si="12"/>
        <v>0.48</v>
      </c>
      <c r="EM6" s="27">
        <f t="shared" si="12"/>
        <v>0.41</v>
      </c>
      <c r="EN6" s="25" t="str">
        <f>IF(EN7="","",IF(EN7="-","【-】","【"&amp;SUBSTITUTE(TEXT(EN7,"#,##0.00"),"-","△")&amp;"】"))</f>
        <v>【0.62】</v>
      </c>
    </row>
    <row r="7" spans="1:144" s="14" customFormat="1" x14ac:dyDescent="0.2">
      <c r="A7" s="15"/>
      <c r="B7" s="21">
        <v>2023</v>
      </c>
      <c r="C7" s="21">
        <v>262137</v>
      </c>
      <c r="D7" s="21">
        <v>46</v>
      </c>
      <c r="E7" s="21">
        <v>1</v>
      </c>
      <c r="F7" s="21">
        <v>0</v>
      </c>
      <c r="G7" s="21">
        <v>1</v>
      </c>
      <c r="H7" s="21" t="s">
        <v>93</v>
      </c>
      <c r="I7" s="21" t="s">
        <v>94</v>
      </c>
      <c r="J7" s="21" t="s">
        <v>95</v>
      </c>
      <c r="K7" s="21" t="s">
        <v>96</v>
      </c>
      <c r="L7" s="21" t="s">
        <v>97</v>
      </c>
      <c r="M7" s="21" t="s">
        <v>14</v>
      </c>
      <c r="N7" s="26" t="s">
        <v>98</v>
      </c>
      <c r="O7" s="26">
        <v>74.13</v>
      </c>
      <c r="P7" s="26">
        <v>99.88</v>
      </c>
      <c r="Q7" s="26">
        <v>3240</v>
      </c>
      <c r="R7" s="26">
        <v>30123</v>
      </c>
      <c r="S7" s="26">
        <v>616.4</v>
      </c>
      <c r="T7" s="26">
        <v>48.87</v>
      </c>
      <c r="U7" s="26">
        <v>29768</v>
      </c>
      <c r="V7" s="26">
        <v>74.88</v>
      </c>
      <c r="W7" s="26">
        <v>397.54</v>
      </c>
      <c r="X7" s="26">
        <v>105.17</v>
      </c>
      <c r="Y7" s="26">
        <v>109.57</v>
      </c>
      <c r="Z7" s="26">
        <v>100.67</v>
      </c>
      <c r="AA7" s="26">
        <v>99.64</v>
      </c>
      <c r="AB7" s="26">
        <v>97.73</v>
      </c>
      <c r="AC7" s="26">
        <v>109.01</v>
      </c>
      <c r="AD7" s="26">
        <v>108.83</v>
      </c>
      <c r="AE7" s="26">
        <v>109.23</v>
      </c>
      <c r="AF7" s="26">
        <v>108.04</v>
      </c>
      <c r="AG7" s="26">
        <v>106.01</v>
      </c>
      <c r="AH7" s="26">
        <v>108.24</v>
      </c>
      <c r="AI7" s="26">
        <v>0</v>
      </c>
      <c r="AJ7" s="26">
        <v>0</v>
      </c>
      <c r="AK7" s="26">
        <v>0</v>
      </c>
      <c r="AL7" s="26">
        <v>0</v>
      </c>
      <c r="AM7" s="26">
        <v>0</v>
      </c>
      <c r="AN7" s="26">
        <v>3.7</v>
      </c>
      <c r="AO7" s="26">
        <v>4.34</v>
      </c>
      <c r="AP7" s="26">
        <v>4.6900000000000004</v>
      </c>
      <c r="AQ7" s="26">
        <v>4.72</v>
      </c>
      <c r="AR7" s="26">
        <v>9.59</v>
      </c>
      <c r="AS7" s="26">
        <v>1.5</v>
      </c>
      <c r="AT7" s="26">
        <v>638.89</v>
      </c>
      <c r="AU7" s="26">
        <v>535.28</v>
      </c>
      <c r="AV7" s="26">
        <v>445</v>
      </c>
      <c r="AW7" s="26">
        <v>446.14</v>
      </c>
      <c r="AX7" s="26">
        <v>495.85</v>
      </c>
      <c r="AY7" s="26">
        <v>365.18</v>
      </c>
      <c r="AZ7" s="26">
        <v>327.77</v>
      </c>
      <c r="BA7" s="26">
        <v>338.02</v>
      </c>
      <c r="BB7" s="26">
        <v>345.94</v>
      </c>
      <c r="BC7" s="26">
        <v>338.89</v>
      </c>
      <c r="BD7" s="26">
        <v>243.36</v>
      </c>
      <c r="BE7" s="26">
        <v>559.62</v>
      </c>
      <c r="BF7" s="26">
        <v>551.11</v>
      </c>
      <c r="BG7" s="26">
        <v>535.59</v>
      </c>
      <c r="BH7" s="26">
        <v>508.4</v>
      </c>
      <c r="BI7" s="26">
        <v>476.23</v>
      </c>
      <c r="BJ7" s="26">
        <v>371.65</v>
      </c>
      <c r="BK7" s="26">
        <v>397.1</v>
      </c>
      <c r="BL7" s="26">
        <v>379.91</v>
      </c>
      <c r="BM7" s="26">
        <v>386.61</v>
      </c>
      <c r="BN7" s="26">
        <v>400.21</v>
      </c>
      <c r="BO7" s="26">
        <v>265.93</v>
      </c>
      <c r="BP7" s="26">
        <v>98.29</v>
      </c>
      <c r="BQ7" s="26">
        <v>103.51</v>
      </c>
      <c r="BR7" s="26">
        <v>93.87</v>
      </c>
      <c r="BS7" s="26">
        <v>92.5</v>
      </c>
      <c r="BT7" s="26">
        <v>90.5</v>
      </c>
      <c r="BU7" s="26">
        <v>98.77</v>
      </c>
      <c r="BV7" s="26">
        <v>95.79</v>
      </c>
      <c r="BW7" s="26">
        <v>98.3</v>
      </c>
      <c r="BX7" s="26">
        <v>93.82</v>
      </c>
      <c r="BY7" s="26">
        <v>92.83</v>
      </c>
      <c r="BZ7" s="26">
        <v>97.82</v>
      </c>
      <c r="CA7" s="26">
        <v>186.28</v>
      </c>
      <c r="CB7" s="26">
        <v>176.45</v>
      </c>
      <c r="CC7" s="26">
        <v>195.41</v>
      </c>
      <c r="CD7" s="26">
        <v>198.64</v>
      </c>
      <c r="CE7" s="26">
        <v>203.8</v>
      </c>
      <c r="CF7" s="26">
        <v>173.67</v>
      </c>
      <c r="CG7" s="26">
        <v>171.13</v>
      </c>
      <c r="CH7" s="26">
        <v>173.7</v>
      </c>
      <c r="CI7" s="26">
        <v>178.94</v>
      </c>
      <c r="CJ7" s="26">
        <v>189.43</v>
      </c>
      <c r="CK7" s="26">
        <v>177.56</v>
      </c>
      <c r="CL7" s="26">
        <v>62.93</v>
      </c>
      <c r="CM7" s="26">
        <v>62.86</v>
      </c>
      <c r="CN7" s="26">
        <v>62.92</v>
      </c>
      <c r="CO7" s="26">
        <v>63.11</v>
      </c>
      <c r="CP7" s="26">
        <v>63.78</v>
      </c>
      <c r="CQ7" s="26">
        <v>59.67</v>
      </c>
      <c r="CR7" s="26">
        <v>60.12</v>
      </c>
      <c r="CS7" s="26">
        <v>60.34</v>
      </c>
      <c r="CT7" s="26">
        <v>59.54</v>
      </c>
      <c r="CU7" s="26">
        <v>55.14</v>
      </c>
      <c r="CV7" s="26">
        <v>59.81</v>
      </c>
      <c r="CW7" s="26">
        <v>80.53</v>
      </c>
      <c r="CX7" s="26">
        <v>81.63</v>
      </c>
      <c r="CY7" s="26">
        <v>80.12</v>
      </c>
      <c r="CZ7" s="26">
        <v>79.14</v>
      </c>
      <c r="DA7" s="26">
        <v>76.81</v>
      </c>
      <c r="DB7" s="26">
        <v>84.6</v>
      </c>
      <c r="DC7" s="26">
        <v>84.24</v>
      </c>
      <c r="DD7" s="26">
        <v>84.19</v>
      </c>
      <c r="DE7" s="26">
        <v>83.93</v>
      </c>
      <c r="DF7" s="26">
        <v>80.13</v>
      </c>
      <c r="DG7" s="26">
        <v>89.42</v>
      </c>
      <c r="DH7" s="26">
        <v>34.380000000000003</v>
      </c>
      <c r="DI7" s="26">
        <v>36.840000000000003</v>
      </c>
      <c r="DJ7" s="26">
        <v>37.83</v>
      </c>
      <c r="DK7" s="26">
        <v>39.869999999999997</v>
      </c>
      <c r="DL7" s="26">
        <v>42.24</v>
      </c>
      <c r="DM7" s="26">
        <v>48.17</v>
      </c>
      <c r="DN7" s="26">
        <v>48.83</v>
      </c>
      <c r="DO7" s="26">
        <v>49.96</v>
      </c>
      <c r="DP7" s="26">
        <v>50.82</v>
      </c>
      <c r="DQ7" s="26">
        <v>52.7</v>
      </c>
      <c r="DR7" s="26">
        <v>52.02</v>
      </c>
      <c r="DS7" s="26">
        <v>29.82</v>
      </c>
      <c r="DT7" s="26">
        <v>29.46</v>
      </c>
      <c r="DU7" s="26">
        <v>28.99</v>
      </c>
      <c r="DV7" s="26">
        <v>28.77</v>
      </c>
      <c r="DW7" s="26">
        <v>28.59</v>
      </c>
      <c r="DX7" s="26">
        <v>17.12</v>
      </c>
      <c r="DY7" s="26">
        <v>18.18</v>
      </c>
      <c r="DZ7" s="26">
        <v>19.32</v>
      </c>
      <c r="EA7" s="26">
        <v>21.16</v>
      </c>
      <c r="EB7" s="26">
        <v>22.86</v>
      </c>
      <c r="EC7" s="26">
        <v>25.37</v>
      </c>
      <c r="ED7" s="26">
        <v>0.2</v>
      </c>
      <c r="EE7" s="26">
        <v>0.22</v>
      </c>
      <c r="EF7" s="26">
        <v>0.44</v>
      </c>
      <c r="EG7" s="26">
        <v>0.34</v>
      </c>
      <c r="EH7" s="26">
        <v>0.16</v>
      </c>
      <c r="EI7" s="26">
        <v>0.54</v>
      </c>
      <c r="EJ7" s="26">
        <v>0.56999999999999995</v>
      </c>
      <c r="EK7" s="26">
        <v>0.52</v>
      </c>
      <c r="EL7" s="26">
        <v>0.48</v>
      </c>
      <c r="EM7" s="26">
        <v>0.41</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荒木　將吉</cp:lastModifiedBy>
  <cp:lastPrinted>2025-02-07T02:10:57Z</cp:lastPrinted>
  <dcterms:created xsi:type="dcterms:W3CDTF">2025-01-24T06:51:31Z</dcterms:created>
  <dcterms:modified xsi:type="dcterms:W3CDTF">2025-02-07T02:11:14Z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2025-01-29T04:42:10Z</vt:filetime>
  </property>
</Properties>
</file>