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25630\Desktop\"/>
    </mc:Choice>
  </mc:AlternateContent>
  <xr:revisionPtr revIDLastSave="0" documentId="8_{99AE80FC-9727-4BC6-A2BD-DDFD44627973}" xr6:coauthVersionLast="36" xr6:coauthVersionMax="36" xr10:uidLastSave="{00000000-0000-0000-0000-000000000000}"/>
  <workbookProtection workbookAlgorithmName="SHA-512" workbookHashValue="Zp0jJnMmAXUXKo7eWfZrTPYvI+m9+hSy8ye90E/efarkpzWih9uPKYkUt/YnASaZ0fj/kOHrN5qzXze55bUxXg==" workbookSaltValue="zOcirOMVEYcLg6719EpobA==" workbookSpinCount="100000" lockStructure="1"/>
  <bookViews>
    <workbookView xWindow="-105" yWindow="-105" windowWidth="23250" windowHeight="125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AB6" i="5"/>
  <c r="LP8" i="4" s="1"/>
  <c r="AA6" i="5"/>
  <c r="Z6" i="5"/>
  <c r="ID8" i="4" s="1"/>
  <c r="Y6" i="5"/>
  <c r="FZ12" i="4" s="1"/>
  <c r="X6" i="5"/>
  <c r="EG12" i="4" s="1"/>
  <c r="W6" i="5"/>
  <c r="V6" i="5"/>
  <c r="AU12" i="4" s="1"/>
  <c r="U6" i="5"/>
  <c r="B12" i="4" s="1"/>
  <c r="T6" i="5"/>
  <c r="FZ10" i="4" s="1"/>
  <c r="S6" i="5"/>
  <c r="EG10" i="4" s="1"/>
  <c r="R6" i="5"/>
  <c r="CN10" i="4" s="1"/>
  <c r="Q6" i="5"/>
  <c r="P6" i="5"/>
  <c r="B10" i="4" s="1"/>
  <c r="O6" i="5"/>
  <c r="N6" i="5"/>
  <c r="EG8" i="4" s="1"/>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JW12" i="4"/>
  <c r="ID12" i="4"/>
  <c r="CN12" i="4"/>
  <c r="LP10" i="4"/>
  <c r="ID10" i="4"/>
  <c r="AU10" i="4"/>
  <c r="JW8" i="4"/>
  <c r="FZ8" i="4"/>
  <c r="CN8" i="4"/>
  <c r="AU8"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IK54" i="4"/>
  <c r="EZ78" i="4"/>
  <c r="EW54" i="4"/>
  <c r="EW32" i="4"/>
  <c r="BI78" i="4"/>
  <c r="BI54" i="4"/>
  <c r="BI32" i="4"/>
  <c r="LZ78" i="4"/>
  <c r="LY54" i="4"/>
  <c r="LY32" i="4"/>
  <c r="IM78"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<sst xmlns="http://schemas.openxmlformats.org/spreadsheetml/2006/main" count="344" uniqueCount="190">
  <si>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</si>
  <si>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</si>
  <si>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</si>
  <si>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</si>
  <si>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</si>
  <si>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</si>
  <si>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</si>
  <si>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</si>
  <si>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</si>
  <si>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</si>
  <si>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</si>
  <si>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</si>
  <si>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</si>
  <si>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</si>
  <si>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</si>
  <si>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</si>
  <si>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</si>
  <si>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</si>
  <si>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</si>
  <si>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</si>
  <si>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</si>
  <si>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</si>
  <si>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</si>
  <si>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</si>
  <si>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</si>
  <si>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</si>
  <si>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</si>
  <si>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</si>
  <si>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</si>
  <si>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</si>
  <si>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</si>
  <si>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</si>
  <si>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</si>
  <si>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</si>
  <si>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</si>
  <si>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</si>
  <si>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</si>
  <si>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</si>
  <si>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</si>
  <si>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</si>
  <si>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</si>
  <si>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</si>
  <si>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</si>
  <si>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</si>
  <si>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</si>
  <si>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</si>
  <si>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</si>
  <si>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</si>
  <si>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</si>
  <si>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</si>
  <si>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</si>
  <si>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</si>
  <si>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</si>
  <si>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</si>
  <si>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</si>
  <si>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</si>
  <si>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</si>
  <si>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</si>
  <si>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</si>
  <si>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</si>
  <si>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</si>
  <si>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</si>
  <si>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</si>
  <si>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</si>
  <si>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</si>
  <si>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</si>
  <si>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</si>
  <si>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</si>
  <si>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</si>
  <si>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</si>
  <si>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</si>
  <si>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</si>
  <si>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</si>
  <si>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</si>
  <si>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</si>
  <si>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</si>
  <si>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</si>
  <si>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</si>
  <si>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</si>
  <si>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</si>
  <si>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</si>
  <si>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</si>
  <si>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</si>
  <si>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</si>
  <si>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</si>
  <si>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</si>
  <si>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</si>
  <si>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</si>
  <si>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</si>
  <si>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</si>
  <si>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</si>
  <si>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</si>
  <si>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</si>
  <si>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</si>
  <si>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</si>
  <si>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</si>
  <si>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</si>
  <si>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</si>
  <si>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</si>
  <si>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</si>
  <si>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</si>
  <si>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</si>
  <si>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</si>
  <si>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</si>
  <si>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</si>
  <si>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</si>
  <si>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</si>
  <si>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</si>
  <si>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</si>
  <si>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</si>
  <si>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</si>
  <si>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</si>
  <si>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</si>
  <si>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</si>
  <si>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</si>
  <si>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</si>
  <si>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</si>
  <si>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</si>
  <si>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</si>
  <si>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</si>
  <si>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</si>
  <si>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</si>
  <si>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</si>
  <si>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</si>
  <si>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</si>
  <si>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</si>
  <si>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</si>
  <si>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</si>
  <si>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</si>
  <si>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</si>
  <si>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</si>
  <si>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</si>
  <si>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</si>
  <si>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</si>
  <si>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</si>
  <si>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</si>
  <si>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</si>
  <si>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</si>
  <si>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</si>
  <si>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</si>
  <si>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</si>
  <si>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</si>
  <si>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</si>
  <si>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</si>
  <si>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</si>
  <si>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</si>
  <si>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</si>
  <si>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</si>
  <si>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</si>
  <si>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</si>
  <si>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</si>
  <si>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</si>
  <si>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</si>
  <si>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</si>
  <si>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</si>
  <si>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</si>
  <si>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</si>
  <si>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</si>
  <si>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</si>
  <si>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</si>
  <si>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</si>
  <si>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</si>
  <si>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</si>
  <si>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</si>
  <si>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</si>
  <si>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</si>
  <si>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</si>
  <si>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</si>
  <si>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</si>
  <si>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</si>
  <si>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京丹後市立弥栄病院</t>
  </si>
  <si>
    <t>当然財務</t>
  </si>
  <si>
    <t>病院事業</t>
  </si>
  <si>
    <t>一般病院</t>
  </si>
  <si>
    <t>100床以上～200床未満</t>
  </si>
  <si>
    <t>非設置</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</si>
  <si>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</si>
  <si>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</si>
  <si>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</si>
  <si>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</si>
  <si>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</si>
  <si>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</si>
  <si>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</si>
  <si>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</si>
  <si>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</si>
  <si>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</si>
  <si>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11月、新病棟等病院改築整備の竣工により、有形固定資産減価償却率は平均値より低い。一方、改築整備事業の影響により1床当たり有形固定資産は平均値より高い。器械備品減価償却率は、耐用年数を超過したものが増加傾向にあり平均値より高い。経営状況を考慮しながら限られた予算で、医療機能の発揮に支障が生じないよう、必要性も含め計画的に更新を行う。</t>
    <rPh sb="1" eb="3">
      <t>ヘイセイ</t>
    </rPh>
    <rPh sb="5" eb="6">
      <t>ネン</t>
    </rPh>
    <rPh sb="8" eb="9">
      <t>ツキ</t>
    </rPh>
    <rPh sb="10" eb="13">
      <t>シンビョウトウ</t>
    </rPh>
    <rPh sb="13" eb="14">
      <t>トウ</t>
    </rPh>
    <rPh sb="14" eb="16">
      <t>ビョウイン</t>
    </rPh>
    <rPh sb="16" eb="18">
      <t>カイチク</t>
    </rPh>
    <rPh sb="18" eb="20">
      <t>セイビ</t>
    </rPh>
    <rPh sb="21" eb="23">
      <t>シュンコウ</t>
    </rPh>
    <rPh sb="27" eb="29">
      <t>ユウケイ</t>
    </rPh>
    <rPh sb="29" eb="31">
      <t>コテイ</t>
    </rPh>
    <rPh sb="31" eb="33">
      <t>シサン</t>
    </rPh>
    <rPh sb="33" eb="35">
      <t>ゲンカ</t>
    </rPh>
    <rPh sb="35" eb="37">
      <t>ショウキャク</t>
    </rPh>
    <rPh sb="37" eb="38">
      <t>リツ</t>
    </rPh>
    <rPh sb="39" eb="42">
      <t>ヘイキンチ</t>
    </rPh>
    <rPh sb="44" eb="45">
      <t>ヒク</t>
    </rPh>
    <rPh sb="47" eb="49">
      <t>イッポウ</t>
    </rPh>
    <rPh sb="50" eb="52">
      <t>カイチク</t>
    </rPh>
    <rPh sb="52" eb="54">
      <t>セイビ</t>
    </rPh>
    <rPh sb="57" eb="59">
      <t>エイキョウ</t>
    </rPh>
    <rPh sb="63" eb="64">
      <t>ユカ</t>
    </rPh>
    <rPh sb="64" eb="65">
      <t>ア</t>
    </rPh>
    <rPh sb="67" eb="69">
      <t>ユウケイ</t>
    </rPh>
    <rPh sb="69" eb="71">
      <t>コテイ</t>
    </rPh>
    <rPh sb="71" eb="73">
      <t>シサン</t>
    </rPh>
    <rPh sb="74" eb="77">
      <t>ヘイキンチ</t>
    </rPh>
    <rPh sb="79" eb="80">
      <t>タカ</t>
    </rPh>
    <rPh sb="82" eb="84">
      <t>キカイ</t>
    </rPh>
    <rPh sb="84" eb="86">
      <t>ビヒン</t>
    </rPh>
    <rPh sb="86" eb="88">
      <t>ゲンカ</t>
    </rPh>
    <rPh sb="88" eb="91">
      <t>ショウキャクリツ</t>
    </rPh>
    <rPh sb="93" eb="95">
      <t>タイヨウ</t>
    </rPh>
    <rPh sb="95" eb="97">
      <t>ネンスウ</t>
    </rPh>
    <rPh sb="98" eb="100">
      <t>チョウカ</t>
    </rPh>
    <rPh sb="105" eb="107">
      <t>ゾウカ</t>
    </rPh>
    <rPh sb="107" eb="109">
      <t>ケイコウ</t>
    </rPh>
    <rPh sb="112" eb="115">
      <t>ヘイキンチ</t>
    </rPh>
    <rPh sb="117" eb="118">
      <t>タカ</t>
    </rPh>
    <rPh sb="120" eb="122">
      <t>ケイエイ</t>
    </rPh>
    <rPh sb="122" eb="124">
      <t>ジョウキョウ</t>
    </rPh>
    <rPh sb="125" eb="127">
      <t>コウリョ</t>
    </rPh>
    <rPh sb="131" eb="132">
      <t>カギ</t>
    </rPh>
    <rPh sb="135" eb="137">
      <t>ヨサン</t>
    </rPh>
    <rPh sb="139" eb="143">
      <t>イリョウキノウ</t>
    </rPh>
    <rPh sb="144" eb="146">
      <t>ハッキ</t>
    </rPh>
    <rPh sb="147" eb="149">
      <t>シショウ</t>
    </rPh>
    <rPh sb="150" eb="151">
      <t>ショウ</t>
    </rPh>
    <rPh sb="157" eb="160">
      <t>ヒツヨウセイ</t>
    </rPh>
    <rPh sb="161" eb="162">
      <t>フク</t>
    </rPh>
    <rPh sb="170" eb="171">
      <t>オコナ</t>
    </rPh>
    <phoneticPr fontId="5"/>
  </si>
  <si>
    <t>　収益について、入院は内科医師の増員により入院患者数が増加し病床利用利率は平均値より高い。外来は整形外科医の交代や救急受入患者数の減少もあり、外来診療収入は大きく減収。さらにコロナ病床確保補助金制度の改正により関連補助金も減額した。費用については医師の増員等により給与費が増加した。この結果、経常収支比率、医業収支比率は平均値より低くなった。今後も安定した医師体制の充足に努めながら、費用の削減に努める。</t>
    <rPh sb="1" eb="3">
      <t>シュウエキ</t>
    </rPh>
    <rPh sb="8" eb="10">
      <t>ニュウイン</t>
    </rPh>
    <rPh sb="11" eb="13">
      <t>ナイカ</t>
    </rPh>
    <rPh sb="13" eb="15">
      <t>イシ</t>
    </rPh>
    <rPh sb="16" eb="18">
      <t>ゾウイン</t>
    </rPh>
    <rPh sb="21" eb="23">
      <t>ニュウイン</t>
    </rPh>
    <rPh sb="23" eb="26">
      <t>カンジャスウ</t>
    </rPh>
    <rPh sb="27" eb="29">
      <t>ゾウカ</t>
    </rPh>
    <rPh sb="30" eb="32">
      <t>ビョウショウ</t>
    </rPh>
    <rPh sb="32" eb="36">
      <t>リヨウリリツ</t>
    </rPh>
    <rPh sb="37" eb="39">
      <t>ヘイキン</t>
    </rPh>
    <rPh sb="39" eb="40">
      <t>アタイ</t>
    </rPh>
    <rPh sb="42" eb="43">
      <t>タカ</t>
    </rPh>
    <rPh sb="45" eb="47">
      <t>ガイライ</t>
    </rPh>
    <rPh sb="48" eb="50">
      <t>セイケイ</t>
    </rPh>
    <rPh sb="50" eb="52">
      <t>ゲカ</t>
    </rPh>
    <rPh sb="54" eb="56">
      <t>コウタイ</t>
    </rPh>
    <rPh sb="57" eb="59">
      <t>キュウキュウ</t>
    </rPh>
    <rPh sb="59" eb="61">
      <t>ウケイレ</t>
    </rPh>
    <rPh sb="61" eb="64">
      <t>カンジャスウ</t>
    </rPh>
    <rPh sb="65" eb="67">
      <t>ゲンショウ</t>
    </rPh>
    <rPh sb="71" eb="73">
      <t>ガイライ</t>
    </rPh>
    <rPh sb="73" eb="75">
      <t>シンリョウ</t>
    </rPh>
    <rPh sb="75" eb="77">
      <t>シュウニュウ</t>
    </rPh>
    <rPh sb="78" eb="79">
      <t>オオ</t>
    </rPh>
    <rPh sb="81" eb="83">
      <t>ゲンシュウ</t>
    </rPh>
    <rPh sb="90" eb="92">
      <t>ビョウショウ</t>
    </rPh>
    <rPh sb="92" eb="94">
      <t>カクホ</t>
    </rPh>
    <rPh sb="94" eb="97">
      <t>ホジョキン</t>
    </rPh>
    <rPh sb="97" eb="99">
      <t>セイド</t>
    </rPh>
    <rPh sb="100" eb="102">
      <t>カイセイ</t>
    </rPh>
    <rPh sb="105" eb="107">
      <t>カンレン</t>
    </rPh>
    <rPh sb="107" eb="110">
      <t>ホジョキン</t>
    </rPh>
    <rPh sb="111" eb="113">
      <t>ゲンガク</t>
    </rPh>
    <rPh sb="116" eb="118">
      <t>ヒヨウ</t>
    </rPh>
    <rPh sb="123" eb="125">
      <t>イシ</t>
    </rPh>
    <rPh sb="126" eb="128">
      <t>ゾウイン</t>
    </rPh>
    <rPh sb="128" eb="129">
      <t>トウ</t>
    </rPh>
    <rPh sb="132" eb="135">
      <t>キュウヨヒ</t>
    </rPh>
    <rPh sb="136" eb="138">
      <t>ゾウカ</t>
    </rPh>
    <rPh sb="143" eb="145">
      <t>ケッカ</t>
    </rPh>
    <rPh sb="146" eb="148">
      <t>ケイジョウ</t>
    </rPh>
    <rPh sb="148" eb="150">
      <t>シュウシ</t>
    </rPh>
    <rPh sb="150" eb="152">
      <t>ヒリツ</t>
    </rPh>
    <rPh sb="153" eb="155">
      <t>イギョウ</t>
    </rPh>
    <rPh sb="155" eb="157">
      <t>シュウシ</t>
    </rPh>
    <rPh sb="157" eb="159">
      <t>ヒリツ</t>
    </rPh>
    <rPh sb="160" eb="163">
      <t>ヘイキンチ</t>
    </rPh>
    <rPh sb="165" eb="166">
      <t>ヒク</t>
    </rPh>
    <rPh sb="171" eb="173">
      <t>コンゴ</t>
    </rPh>
    <rPh sb="174" eb="176">
      <t>アンテイ</t>
    </rPh>
    <rPh sb="178" eb="180">
      <t>イシ</t>
    </rPh>
    <rPh sb="180" eb="182">
      <t>タイセイ</t>
    </rPh>
    <rPh sb="183" eb="185">
      <t>ジュウソク</t>
    </rPh>
    <rPh sb="186" eb="187">
      <t>ツト</t>
    </rPh>
    <rPh sb="192" eb="194">
      <t>ヒヨウ</t>
    </rPh>
    <rPh sb="195" eb="197">
      <t>サクゲン</t>
    </rPh>
    <rPh sb="198" eb="199">
      <t>ツト</t>
    </rPh>
    <phoneticPr fontId="5"/>
  </si>
  <si>
    <t>　新型コロナウイルス感染症が５類へ移行後も、コロナ専用病床の確保を継続しながら、職員が一丸となり経営改善に努めたが、医師交代に伴う外来診療収入の減少、コロナ病床確保補助金制度の改正による関連補助金の減額により、前年度に比べ入院患者数は増加したものの事業収益が大きく減収したことにより純損益は赤字となった。今後も医師体制の充実、地域医療連携の強化による患者の確保、診療報酬改定に対応した各種加算の取得など収益の確保に努めながら費用の削減に取り組むことにより、収支改善と経営の安定に引き続き取り組む。</t>
    <rPh sb="58" eb="60">
      <t>イシ</t>
    </rPh>
    <rPh sb="60" eb="62">
      <t>コウタイ</t>
    </rPh>
    <rPh sb="63" eb="64">
      <t>トモナ</t>
    </rPh>
    <rPh sb="141" eb="144">
      <t>ジュンソンエキ</t>
    </rPh>
    <rPh sb="145" eb="147">
      <t>アカジ</t>
    </rPh>
    <rPh sb="152" eb="154">
      <t>コンゴ</t>
    </rPh>
    <rPh sb="155" eb="157">
      <t>イシ</t>
    </rPh>
    <rPh sb="157" eb="159">
      <t>タイセイ</t>
    </rPh>
    <rPh sb="160" eb="162">
      <t>ジュウジツ</t>
    </rPh>
    <rPh sb="163" eb="165">
      <t>チイキ</t>
    </rPh>
    <rPh sb="165" eb="167">
      <t>イリョウ</t>
    </rPh>
    <rPh sb="167" eb="169">
      <t>レンケイ</t>
    </rPh>
    <rPh sb="170" eb="172">
      <t>キョウカ</t>
    </rPh>
    <rPh sb="175" eb="177">
      <t>カンジャ</t>
    </rPh>
    <rPh sb="178" eb="180">
      <t>カクホ</t>
    </rPh>
    <rPh sb="181" eb="183">
      <t>シンリョウ</t>
    </rPh>
    <rPh sb="183" eb="185">
      <t>ホウシュウ</t>
    </rPh>
    <rPh sb="185" eb="187">
      <t>カイテイ</t>
    </rPh>
    <rPh sb="188" eb="190">
      <t>タイオウ</t>
    </rPh>
    <rPh sb="192" eb="194">
      <t>カクシュ</t>
    </rPh>
    <rPh sb="194" eb="196">
      <t>カサン</t>
    </rPh>
    <rPh sb="197" eb="199">
      <t>シュトク</t>
    </rPh>
    <rPh sb="201" eb="203">
      <t>シュウエキ</t>
    </rPh>
    <rPh sb="204" eb="206">
      <t>カクホ</t>
    </rPh>
    <rPh sb="207" eb="208">
      <t>ツト</t>
    </rPh>
    <rPh sb="212" eb="214">
      <t>ヒヨウ</t>
    </rPh>
    <rPh sb="215" eb="217">
      <t>サクゲン</t>
    </rPh>
    <rPh sb="218" eb="219">
      <t>ト</t>
    </rPh>
    <rPh sb="220" eb="221">
      <t>ク</t>
    </rPh>
    <rPh sb="228" eb="230">
      <t>シュウシ</t>
    </rPh>
    <rPh sb="230" eb="232">
      <t>カイゼン</t>
    </rPh>
    <rPh sb="233" eb="235">
      <t>ケイエイ</t>
    </rPh>
    <rPh sb="236" eb="238">
      <t>アンテイ</t>
    </rPh>
    <rPh sb="239" eb="240">
      <t>ヒ</t>
    </rPh>
    <rPh sb="241" eb="242">
      <t>ツヅ</t>
    </rPh>
    <rPh sb="243" eb="244">
      <t>ト</t>
    </rPh>
    <rPh sb="245" eb="246">
      <t>ク</t>
    </rPh>
    <phoneticPr fontId="5"/>
  </si>
  <si>
    <t>　丹後医療圏の中でも京丹後市内を中心に、地域医療を積極的に担当するへき地医療拠点病院として、次の役割を担っている。
①二次救急医療機関として積極的な救急患者の受入。
②市内唯一で、丹後医療圏のお産施設の堅持。
③循環器疾患などの生活習慣病への対応や人工透析の実施。
④訪問診療、訪問看護、訪問リハビリなど在宅医療の推進。</t>
    <rPh sb="1" eb="3">
      <t>タンゴ</t>
    </rPh>
    <rPh sb="3" eb="5">
      <t>イリョウ</t>
    </rPh>
    <rPh sb="5" eb="6">
      <t>ケン</t>
    </rPh>
    <rPh sb="7" eb="8">
      <t>ナカ</t>
    </rPh>
    <rPh sb="10" eb="11">
      <t>キョウ</t>
    </rPh>
    <rPh sb="11" eb="13">
      <t>タンゴ</t>
    </rPh>
    <rPh sb="13" eb="14">
      <t>シ</t>
    </rPh>
    <rPh sb="14" eb="15">
      <t>ナイ</t>
    </rPh>
    <rPh sb="16" eb="18">
      <t>チュウシン</t>
    </rPh>
    <rPh sb="20" eb="22">
      <t>チイキ</t>
    </rPh>
    <rPh sb="22" eb="24">
      <t>イリョウ</t>
    </rPh>
    <rPh sb="25" eb="28">
      <t>セッキョクテキ</t>
    </rPh>
    <rPh sb="29" eb="31">
      <t>タントウ</t>
    </rPh>
    <rPh sb="35" eb="36">
      <t>チ</t>
    </rPh>
    <rPh sb="36" eb="38">
      <t>イリョウ</t>
    </rPh>
    <rPh sb="38" eb="40">
      <t>キョテン</t>
    </rPh>
    <rPh sb="40" eb="42">
      <t>ビョウイン</t>
    </rPh>
    <rPh sb="46" eb="47">
      <t>ツギ</t>
    </rPh>
    <rPh sb="48" eb="50">
      <t>ヤクワリ</t>
    </rPh>
    <rPh sb="51" eb="52">
      <t>ニナ</t>
    </rPh>
    <rPh sb="59" eb="61">
      <t>ニジ</t>
    </rPh>
    <rPh sb="61" eb="63">
      <t>キュウキュウ</t>
    </rPh>
    <rPh sb="63" eb="65">
      <t>イリョウ</t>
    </rPh>
    <rPh sb="65" eb="67">
      <t>キカン</t>
    </rPh>
    <rPh sb="70" eb="73">
      <t>セッキョクテキ</t>
    </rPh>
    <rPh sb="74" eb="76">
      <t>キュウキュウ</t>
    </rPh>
    <rPh sb="76" eb="78">
      <t>カンジャ</t>
    </rPh>
    <rPh sb="79" eb="81">
      <t>ウケイレ</t>
    </rPh>
    <rPh sb="84" eb="86">
      <t>シナイ</t>
    </rPh>
    <rPh sb="86" eb="88">
      <t>ユイツ</t>
    </rPh>
    <rPh sb="90" eb="92">
      <t>タンゴ</t>
    </rPh>
    <rPh sb="92" eb="94">
      <t>イリョウ</t>
    </rPh>
    <rPh sb="94" eb="95">
      <t>ケン</t>
    </rPh>
    <rPh sb="97" eb="98">
      <t>サン</t>
    </rPh>
    <rPh sb="98" eb="100">
      <t>シセツ</t>
    </rPh>
    <rPh sb="101" eb="103">
      <t>ケンジ</t>
    </rPh>
    <rPh sb="106" eb="109">
      <t>ジュンカンキ</t>
    </rPh>
    <rPh sb="109" eb="111">
      <t>シッカン</t>
    </rPh>
    <rPh sb="114" eb="116">
      <t>セイカツ</t>
    </rPh>
    <rPh sb="116" eb="118">
      <t>シュウカン</t>
    </rPh>
    <rPh sb="118" eb="119">
      <t>ビョウ</t>
    </rPh>
    <rPh sb="121" eb="123">
      <t>タイオウ</t>
    </rPh>
    <rPh sb="124" eb="126">
      <t>ジンコウ</t>
    </rPh>
    <rPh sb="126" eb="128">
      <t>トウセキ</t>
    </rPh>
    <rPh sb="129" eb="131">
      <t>ジッシ</t>
    </rPh>
    <rPh sb="134" eb="136">
      <t>ホウモン</t>
    </rPh>
    <rPh sb="136" eb="138">
      <t>シンリョウ</t>
    </rPh>
    <rPh sb="139" eb="141">
      <t>ホウモン</t>
    </rPh>
    <rPh sb="141" eb="143">
      <t>カンゴ</t>
    </rPh>
    <rPh sb="144" eb="146">
      <t>ホウモン</t>
    </rPh>
    <rPh sb="152" eb="154">
      <t>ザイタク</t>
    </rPh>
    <rPh sb="154" eb="156">
      <t>イリョウ</t>
    </rPh>
    <rPh sb="157" eb="159">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</si>
</sst>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68.900000000000006</c:v>
                </c:pt>
                <c:pt idx="1">
                  <c:v>70.2</c:v>
                </c:pt>
                <c:pt idx="2">
                  <c:v>66.599999999999994</c:v>
                </c:pt>
                <c:pt idx="3">
                  <c:v>67.7</c:v>
                </c:pt>
                <c:pt idx="4">
                  <c:v>70.2</c:v>
                </c:pt>
              </c:numCache>
            </c:numRef>
          </c:val>
          <c:extLst>
            <c:ext xmlns:c16="http://schemas.microsoft.com/office/drawing/2014/chart" uri="{C3380CC4-5D6E-409C-BE32-E72D297353CC}">
              <c16:uniqueId val="{00000000-9206-4291-AB31-633CB76EA799}"/>
            </c:ext>
          </c:extLst>
        </c:ser>
        <c:dLbls>
          <c:showLegendKey val="0"/>
          <c:showVal val="0"/>
          <c:showCatName val="0"/>
          <c:showSerName val="0"/>
          <c:showPercent val="0"/>
          <c:showBubbleSize val="0"/>
        </c:dLbls>
        <c:gapWidth val="150"/>
        <c:axId val="202244864"/>
        <c:axId val="2022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9206-4291-AB31-633CB76EA799}"/>
            </c:ext>
          </c:extLst>
        </c:ser>
        <c:dLbls>
          <c:showLegendKey val="0"/>
          <c:showVal val="0"/>
          <c:showCatName val="0"/>
          <c:showSerName val="0"/>
          <c:showPercent val="0"/>
          <c:showBubbleSize val="0"/>
        </c:dLbls>
        <c:marker val="1"/>
        <c:smooth val="0"/>
        <c:axId val="202244864"/>
        <c:axId val="202246784"/>
      </c:lineChart>
      <c:catAx>
        <c:axId val="202244864"/>
        <c:scaling>
          <c:orientation val="minMax"/>
        </c:scaling>
        <c:delete val="1"/>
        <c:axPos val="b"/>
        <c:numFmt formatCode="General" sourceLinked="1"/>
        <c:majorTickMark val="none"/>
        <c:minorTickMark val="none"/>
        <c:tickLblPos val="none"/>
        <c:crossAx val="202246784"/>
        <c:crosses val="autoZero"/>
        <c:auto val="1"/>
        <c:lblAlgn val="ctr"/>
        <c:lblOffset val="100"/>
        <c:noMultiLvlLbl val="1"/>
      </c:catAx>
      <c:valAx>
        <c:axId val="20224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24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14627</c:v>
                </c:pt>
                <c:pt idx="1">
                  <c:v>15224</c:v>
                </c:pt>
                <c:pt idx="2">
                  <c:v>14648</c:v>
                </c:pt>
                <c:pt idx="3">
                  <c:v>10717</c:v>
                </c:pt>
                <c:pt idx="4">
                  <c:v>9053</c:v>
                </c:pt>
              </c:numCache>
            </c:numRef>
          </c:val>
          <c:extLst>
            <c:ext xmlns:c16="http://schemas.microsoft.com/office/drawing/2014/chart" uri="{C3380CC4-5D6E-409C-BE32-E72D297353CC}">
              <c16:uniqueId val="{00000000-5088-44D7-90A9-4ABE2034612C}"/>
            </c:ext>
          </c:extLst>
        </c:ser>
        <c:dLbls>
          <c:showLegendKey val="0"/>
          <c:showVal val="0"/>
          <c:showCatName val="0"/>
          <c:showSerName val="0"/>
          <c:showPercent val="0"/>
          <c:showBubbleSize val="0"/>
        </c:dLbls>
        <c:gapWidth val="150"/>
        <c:axId val="203556352"/>
        <c:axId val="2035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5088-44D7-90A9-4ABE2034612C}"/>
            </c:ext>
          </c:extLst>
        </c:ser>
        <c:dLbls>
          <c:showLegendKey val="0"/>
          <c:showVal val="0"/>
          <c:showCatName val="0"/>
          <c:showSerName val="0"/>
          <c:showPercent val="0"/>
          <c:showBubbleSize val="0"/>
        </c:dLbls>
        <c:marker val="1"/>
        <c:smooth val="0"/>
        <c:axId val="203556352"/>
        <c:axId val="203558272"/>
      </c:lineChart>
      <c:catAx>
        <c:axId val="203556352"/>
        <c:scaling>
          <c:orientation val="minMax"/>
        </c:scaling>
        <c:delete val="1"/>
        <c:axPos val="b"/>
        <c:numFmt formatCode="General" sourceLinked="1"/>
        <c:majorTickMark val="none"/>
        <c:minorTickMark val="none"/>
        <c:tickLblPos val="none"/>
        <c:crossAx val="203558272"/>
        <c:crosses val="autoZero"/>
        <c:auto val="1"/>
        <c:lblAlgn val="ctr"/>
        <c:lblOffset val="100"/>
        <c:noMultiLvlLbl val="1"/>
      </c:catAx>
      <c:valAx>
        <c:axId val="20355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55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33409</c:v>
                </c:pt>
                <c:pt idx="1">
                  <c:v>34107</c:v>
                </c:pt>
                <c:pt idx="2">
                  <c:v>41571</c:v>
                </c:pt>
                <c:pt idx="3">
                  <c:v>44534</c:v>
                </c:pt>
                <c:pt idx="4">
                  <c:v>44314</c:v>
                </c:pt>
              </c:numCache>
            </c:numRef>
          </c:val>
          <c:extLst>
            <c:ext xmlns:c16="http://schemas.microsoft.com/office/drawing/2014/chart" uri="{C3380CC4-5D6E-409C-BE32-E72D297353CC}">
              <c16:uniqueId val="{00000000-4AA5-43F9-83EA-C44F9F087B48}"/>
            </c:ext>
          </c:extLst>
        </c:ser>
        <c:dLbls>
          <c:showLegendKey val="0"/>
          <c:showVal val="0"/>
          <c:showCatName val="0"/>
          <c:showSerName val="0"/>
          <c:showPercent val="0"/>
          <c:showBubbleSize val="0"/>
        </c:dLbls>
        <c:gapWidth val="150"/>
        <c:axId val="203609216"/>
        <c:axId val="2036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AA5-43F9-83EA-C44F9F087B48}"/>
            </c:ext>
          </c:extLst>
        </c:ser>
        <c:dLbls>
          <c:showLegendKey val="0"/>
          <c:showVal val="0"/>
          <c:showCatName val="0"/>
          <c:showSerName val="0"/>
          <c:showPercent val="0"/>
          <c:showBubbleSize val="0"/>
        </c:dLbls>
        <c:marker val="1"/>
        <c:smooth val="0"/>
        <c:axId val="203609216"/>
        <c:axId val="203611136"/>
      </c:lineChart>
      <c:catAx>
        <c:axId val="203609216"/>
        <c:scaling>
          <c:orientation val="minMax"/>
        </c:scaling>
        <c:delete val="1"/>
        <c:axPos val="b"/>
        <c:numFmt formatCode="General" sourceLinked="1"/>
        <c:majorTickMark val="none"/>
        <c:minorTickMark val="none"/>
        <c:tickLblPos val="none"/>
        <c:crossAx val="203611136"/>
        <c:crosses val="autoZero"/>
        <c:auto val="1"/>
        <c:lblAlgn val="ctr"/>
        <c:lblOffset val="100"/>
        <c:noMultiLvlLbl val="1"/>
      </c:catAx>
      <c:valAx>
        <c:axId val="203611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60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44.8</c:v>
                </c:pt>
                <c:pt idx="1">
                  <c:v>49.6</c:v>
                </c:pt>
                <c:pt idx="2">
                  <c:v>49.6</c:v>
                </c:pt>
                <c:pt idx="3">
                  <c:v>60</c:v>
                </c:pt>
                <c:pt idx="4">
                  <c:v>72</c:v>
                </c:pt>
              </c:numCache>
            </c:numRef>
          </c:val>
          <c:extLst>
            <c:ext xmlns:c16="http://schemas.microsoft.com/office/drawing/2014/chart" uri="{C3380CC4-5D6E-409C-BE32-E72D297353CC}">
              <c16:uniqueId val="{00000000-301B-4025-8DDA-874CEC91959B}"/>
            </c:ext>
          </c:extLst>
        </c:ser>
        <c:dLbls>
          <c:showLegendKey val="0"/>
          <c:showVal val="0"/>
          <c:showCatName val="0"/>
          <c:showSerName val="0"/>
          <c:showPercent val="0"/>
          <c:showBubbleSize val="0"/>
        </c:dLbls>
        <c:gapWidth val="150"/>
        <c:axId val="203670272"/>
        <c:axId val="2036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301B-4025-8DDA-874CEC91959B}"/>
            </c:ext>
          </c:extLst>
        </c:ser>
        <c:dLbls>
          <c:showLegendKey val="0"/>
          <c:showVal val="0"/>
          <c:showCatName val="0"/>
          <c:showSerName val="0"/>
          <c:showPercent val="0"/>
          <c:showBubbleSize val="0"/>
        </c:dLbls>
        <c:marker val="1"/>
        <c:smooth val="0"/>
        <c:axId val="203670272"/>
        <c:axId val="203672192"/>
      </c:lineChart>
      <c:catAx>
        <c:axId val="203670272"/>
        <c:scaling>
          <c:orientation val="minMax"/>
        </c:scaling>
        <c:delete val="1"/>
        <c:axPos val="b"/>
        <c:numFmt formatCode="General" sourceLinked="1"/>
        <c:majorTickMark val="none"/>
        <c:minorTickMark val="none"/>
        <c:tickLblPos val="none"/>
        <c:crossAx val="203672192"/>
        <c:crosses val="autoZero"/>
        <c:auto val="1"/>
        <c:lblAlgn val="ctr"/>
        <c:lblOffset val="100"/>
        <c:noMultiLvlLbl val="1"/>
      </c:catAx>
      <c:valAx>
        <c:axId val="20367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7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80.8</c:v>
                </c:pt>
                <c:pt idx="1">
                  <c:v>82.8</c:v>
                </c:pt>
                <c:pt idx="2">
                  <c:v>80.7</c:v>
                </c:pt>
                <c:pt idx="3">
                  <c:v>77.599999999999994</c:v>
                </c:pt>
                <c:pt idx="4">
                  <c:v>74.400000000000006</c:v>
                </c:pt>
              </c:numCache>
            </c:numRef>
          </c:val>
          <c:extLst>
            <c:ext xmlns:c16="http://schemas.microsoft.com/office/drawing/2014/chart" uri="{C3380CC4-5D6E-409C-BE32-E72D297353CC}">
              <c16:uniqueId val="{00000000-FE1C-4C04-84AC-683540C32CB7}"/>
            </c:ext>
          </c:extLst>
        </c:ser>
        <c:dLbls>
          <c:showLegendKey val="0"/>
          <c:showVal val="0"/>
          <c:showCatName val="0"/>
          <c:showSerName val="0"/>
          <c:showPercent val="0"/>
          <c:showBubbleSize val="0"/>
        </c:dLbls>
        <c:gapWidth val="150"/>
        <c:axId val="203076352"/>
        <c:axId val="2030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FE1C-4C04-84AC-683540C32CB7}"/>
            </c:ext>
          </c:extLst>
        </c:ser>
        <c:dLbls>
          <c:showLegendKey val="0"/>
          <c:showVal val="0"/>
          <c:showCatName val="0"/>
          <c:showSerName val="0"/>
          <c:showPercent val="0"/>
          <c:showBubbleSize val="0"/>
        </c:dLbls>
        <c:marker val="1"/>
        <c:smooth val="0"/>
        <c:axId val="203076352"/>
        <c:axId val="203078272"/>
      </c:lineChart>
      <c:catAx>
        <c:axId val="203076352"/>
        <c:scaling>
          <c:orientation val="minMax"/>
        </c:scaling>
        <c:delete val="1"/>
        <c:axPos val="b"/>
        <c:numFmt formatCode="General" sourceLinked="1"/>
        <c:majorTickMark val="none"/>
        <c:minorTickMark val="none"/>
        <c:tickLblPos val="none"/>
        <c:crossAx val="203078272"/>
        <c:crosses val="autoZero"/>
        <c:auto val="1"/>
        <c:lblAlgn val="ctr"/>
        <c:lblOffset val="100"/>
        <c:noMultiLvlLbl val="1"/>
      </c:catAx>
      <c:valAx>
        <c:axId val="2030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7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85.9</c:v>
                </c:pt>
                <c:pt idx="1">
                  <c:v>87.8</c:v>
                </c:pt>
                <c:pt idx="2">
                  <c:v>86.5</c:v>
                </c:pt>
                <c:pt idx="3">
                  <c:v>83.8</c:v>
                </c:pt>
                <c:pt idx="4">
                  <c:v>80.8</c:v>
                </c:pt>
              </c:numCache>
            </c:numRef>
          </c:val>
          <c:extLst>
            <c:ext xmlns:c16="http://schemas.microsoft.com/office/drawing/2014/chart" uri="{C3380CC4-5D6E-409C-BE32-E72D297353CC}">
              <c16:uniqueId val="{00000000-D45F-4C2A-90B4-CEE33635DDF4}"/>
            </c:ext>
          </c:extLst>
        </c:ser>
        <c:dLbls>
          <c:showLegendKey val="0"/>
          <c:showVal val="0"/>
          <c:showCatName val="0"/>
          <c:showSerName val="0"/>
          <c:showPercent val="0"/>
          <c:showBubbleSize val="0"/>
        </c:dLbls>
        <c:gapWidth val="150"/>
        <c:axId val="203125120"/>
        <c:axId val="2031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45F-4C2A-90B4-CEE33635DDF4}"/>
            </c:ext>
          </c:extLst>
        </c:ser>
        <c:dLbls>
          <c:showLegendKey val="0"/>
          <c:showVal val="0"/>
          <c:showCatName val="0"/>
          <c:showSerName val="0"/>
          <c:showPercent val="0"/>
          <c:showBubbleSize val="0"/>
        </c:dLbls>
        <c:marker val="1"/>
        <c:smooth val="0"/>
        <c:axId val="203125120"/>
        <c:axId val="203127040"/>
      </c:lineChart>
      <c:catAx>
        <c:axId val="203125120"/>
        <c:scaling>
          <c:orientation val="minMax"/>
        </c:scaling>
        <c:delete val="1"/>
        <c:axPos val="b"/>
        <c:numFmt formatCode="General" sourceLinked="1"/>
        <c:majorTickMark val="none"/>
        <c:minorTickMark val="none"/>
        <c:tickLblPos val="none"/>
        <c:crossAx val="203127040"/>
        <c:crosses val="autoZero"/>
        <c:auto val="1"/>
        <c:lblAlgn val="ctr"/>
        <c:lblOffset val="100"/>
        <c:noMultiLvlLbl val="1"/>
      </c:catAx>
      <c:valAx>
        <c:axId val="20312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12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c:v>
                </c:pt>
                <c:pt idx="1">
                  <c:v>94.4</c:v>
                </c:pt>
                <c:pt idx="2">
                  <c:v>100.1</c:v>
                </c:pt>
                <c:pt idx="3">
                  <c:v>100.8</c:v>
                </c:pt>
                <c:pt idx="4">
                  <c:v>93.4</c:v>
                </c:pt>
              </c:numCache>
            </c:numRef>
          </c:val>
          <c:extLst>
            <c:ext xmlns:c16="http://schemas.microsoft.com/office/drawing/2014/chart" uri="{C3380CC4-5D6E-409C-BE32-E72D297353CC}">
              <c16:uniqueId val="{00000000-B504-4128-B670-EED8855026D5}"/>
            </c:ext>
          </c:extLst>
        </c:ser>
        <c:dLbls>
          <c:showLegendKey val="0"/>
          <c:showVal val="0"/>
          <c:showCatName val="0"/>
          <c:showSerName val="0"/>
          <c:showPercent val="0"/>
          <c:showBubbleSize val="0"/>
        </c:dLbls>
        <c:gapWidth val="150"/>
        <c:axId val="203157504"/>
        <c:axId val="2031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504-4128-B670-EED8855026D5}"/>
            </c:ext>
          </c:extLst>
        </c:ser>
        <c:dLbls>
          <c:showLegendKey val="0"/>
          <c:showVal val="0"/>
          <c:showCatName val="0"/>
          <c:showSerName val="0"/>
          <c:showPercent val="0"/>
          <c:showBubbleSize val="0"/>
        </c:dLbls>
        <c:marker val="1"/>
        <c:smooth val="0"/>
        <c:axId val="203157504"/>
        <c:axId val="203159424"/>
      </c:lineChart>
      <c:catAx>
        <c:axId val="203157504"/>
        <c:scaling>
          <c:orientation val="minMax"/>
        </c:scaling>
        <c:delete val="1"/>
        <c:axPos val="b"/>
        <c:numFmt formatCode="General" sourceLinked="1"/>
        <c:majorTickMark val="none"/>
        <c:minorTickMark val="none"/>
        <c:tickLblPos val="none"/>
        <c:crossAx val="203159424"/>
        <c:crosses val="autoZero"/>
        <c:auto val="1"/>
        <c:lblAlgn val="ctr"/>
        <c:lblOffset val="100"/>
        <c:noMultiLvlLbl val="1"/>
      </c:catAx>
      <c:valAx>
        <c:axId val="20315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315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37.9</c:v>
                </c:pt>
                <c:pt idx="1">
                  <c:v>41.6</c:v>
                </c:pt>
                <c:pt idx="2">
                  <c:v>45.2</c:v>
                </c:pt>
                <c:pt idx="3">
                  <c:v>48.2</c:v>
                </c:pt>
                <c:pt idx="4">
                  <c:v>50.7</c:v>
                </c:pt>
              </c:numCache>
            </c:numRef>
          </c:val>
          <c:extLst>
            <c:ext xmlns:c16="http://schemas.microsoft.com/office/drawing/2014/chart" uri="{C3380CC4-5D6E-409C-BE32-E72D297353CC}">
              <c16:uniqueId val="{00000000-8C35-4D1A-BAB5-6539B4C6B13C}"/>
            </c:ext>
          </c:extLst>
        </c:ser>
        <c:dLbls>
          <c:showLegendKey val="0"/>
          <c:showVal val="0"/>
          <c:showCatName val="0"/>
          <c:showSerName val="0"/>
          <c:showPercent val="0"/>
          <c:showBubbleSize val="0"/>
        </c:dLbls>
        <c:gapWidth val="150"/>
        <c:axId val="203212288"/>
        <c:axId val="2032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8C35-4D1A-BAB5-6539B4C6B13C}"/>
            </c:ext>
          </c:extLst>
        </c:ser>
        <c:dLbls>
          <c:showLegendKey val="0"/>
          <c:showVal val="0"/>
          <c:showCatName val="0"/>
          <c:showSerName val="0"/>
          <c:showPercent val="0"/>
          <c:showBubbleSize val="0"/>
        </c:dLbls>
        <c:marker val="1"/>
        <c:smooth val="0"/>
        <c:axId val="203212288"/>
        <c:axId val="203214208"/>
      </c:lineChart>
      <c:catAx>
        <c:axId val="203212288"/>
        <c:scaling>
          <c:orientation val="minMax"/>
        </c:scaling>
        <c:delete val="1"/>
        <c:axPos val="b"/>
        <c:numFmt formatCode="General" sourceLinked="1"/>
        <c:majorTickMark val="none"/>
        <c:minorTickMark val="none"/>
        <c:tickLblPos val="none"/>
        <c:crossAx val="203214208"/>
        <c:crosses val="autoZero"/>
        <c:auto val="1"/>
        <c:lblAlgn val="ctr"/>
        <c:lblOffset val="100"/>
        <c:noMultiLvlLbl val="1"/>
      </c:catAx>
      <c:valAx>
        <c:axId val="20321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21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69.900000000000006</c:v>
                </c:pt>
                <c:pt idx="1">
                  <c:v>72.900000000000006</c:v>
                </c:pt>
                <c:pt idx="2">
                  <c:v>75.7</c:v>
                </c:pt>
                <c:pt idx="3">
                  <c:v>77.599999999999994</c:v>
                </c:pt>
                <c:pt idx="4">
                  <c:v>77.2</c:v>
                </c:pt>
              </c:numCache>
            </c:numRef>
          </c:val>
          <c:extLst>
            <c:ext xmlns:c16="http://schemas.microsoft.com/office/drawing/2014/chart" uri="{C3380CC4-5D6E-409C-BE32-E72D297353CC}">
              <c16:uniqueId val="{00000000-4B30-4429-9477-00EE6DA0E8EC}"/>
            </c:ext>
          </c:extLst>
        </c:ser>
        <c:dLbls>
          <c:showLegendKey val="0"/>
          <c:showVal val="0"/>
          <c:showCatName val="0"/>
          <c:showSerName val="0"/>
          <c:showPercent val="0"/>
          <c:showBubbleSize val="0"/>
        </c:dLbls>
        <c:gapWidth val="150"/>
        <c:axId val="203392128"/>
        <c:axId val="2033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4B30-4429-9477-00EE6DA0E8EC}"/>
            </c:ext>
          </c:extLst>
        </c:ser>
        <c:dLbls>
          <c:showLegendKey val="0"/>
          <c:showVal val="0"/>
          <c:showCatName val="0"/>
          <c:showSerName val="0"/>
          <c:showPercent val="0"/>
          <c:showBubbleSize val="0"/>
        </c:dLbls>
        <c:marker val="1"/>
        <c:smooth val="0"/>
        <c:axId val="203392128"/>
        <c:axId val="203394048"/>
      </c:lineChart>
      <c:catAx>
        <c:axId val="203392128"/>
        <c:scaling>
          <c:orientation val="minMax"/>
        </c:scaling>
        <c:delete val="1"/>
        <c:axPos val="b"/>
        <c:numFmt formatCode="General" sourceLinked="1"/>
        <c:majorTickMark val="none"/>
        <c:minorTickMark val="none"/>
        <c:tickLblPos val="none"/>
        <c:crossAx val="203394048"/>
        <c:crosses val="autoZero"/>
        <c:auto val="1"/>
        <c:lblAlgn val="ctr"/>
        <c:lblOffset val="100"/>
        <c:noMultiLvlLbl val="1"/>
      </c:catAx>
      <c:valAx>
        <c:axId val="2033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39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50425779</c:v>
                </c:pt>
                <c:pt idx="1">
                  <c:v>51007955</c:v>
                </c:pt>
                <c:pt idx="2">
                  <c:v>51398538</c:v>
                </c:pt>
                <c:pt idx="3">
                  <c:v>52323131</c:v>
                </c:pt>
                <c:pt idx="4">
                  <c:v>52517322</c:v>
                </c:pt>
              </c:numCache>
            </c:numRef>
          </c:val>
          <c:extLst>
            <c:ext xmlns:c16="http://schemas.microsoft.com/office/drawing/2014/chart" uri="{C3380CC4-5D6E-409C-BE32-E72D297353CC}">
              <c16:uniqueId val="{00000000-AF94-488E-ABB2-56869AC01A5E}"/>
            </c:ext>
          </c:extLst>
        </c:ser>
        <c:dLbls>
          <c:showLegendKey val="0"/>
          <c:showVal val="0"/>
          <c:showCatName val="0"/>
          <c:showSerName val="0"/>
          <c:showPercent val="0"/>
          <c:showBubbleSize val="0"/>
        </c:dLbls>
        <c:gapWidth val="150"/>
        <c:axId val="203428608"/>
        <c:axId val="2034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F94-488E-ABB2-56869AC01A5E}"/>
            </c:ext>
          </c:extLst>
        </c:ser>
        <c:dLbls>
          <c:showLegendKey val="0"/>
          <c:showVal val="0"/>
          <c:showCatName val="0"/>
          <c:showSerName val="0"/>
          <c:showPercent val="0"/>
          <c:showBubbleSize val="0"/>
        </c:dLbls>
        <c:marker val="1"/>
        <c:smooth val="0"/>
        <c:axId val="203428608"/>
        <c:axId val="203430528"/>
      </c:lineChart>
      <c:catAx>
        <c:axId val="203428608"/>
        <c:scaling>
          <c:orientation val="minMax"/>
        </c:scaling>
        <c:delete val="1"/>
        <c:axPos val="b"/>
        <c:numFmt formatCode="General" sourceLinked="1"/>
        <c:majorTickMark val="none"/>
        <c:minorTickMark val="none"/>
        <c:tickLblPos val="none"/>
        <c:crossAx val="203430528"/>
        <c:crosses val="autoZero"/>
        <c:auto val="1"/>
        <c:lblAlgn val="ctr"/>
        <c:lblOffset val="100"/>
        <c:noMultiLvlLbl val="1"/>
      </c:catAx>
      <c:valAx>
        <c:axId val="203430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42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c:v>
                </c:pt>
                <c:pt idx="1">
                  <c:v>28.4</c:v>
                </c:pt>
                <c:pt idx="2">
                  <c:v>28.2</c:v>
                </c:pt>
                <c:pt idx="3">
                  <c:v>20.399999999999999</c:v>
                </c:pt>
                <c:pt idx="4">
                  <c:v>18</c:v>
                </c:pt>
              </c:numCache>
            </c:numRef>
          </c:val>
          <c:extLst>
            <c:ext xmlns:c16="http://schemas.microsoft.com/office/drawing/2014/chart" uri="{C3380CC4-5D6E-409C-BE32-E72D297353CC}">
              <c16:uniqueId val="{00000000-9E7B-4334-AAB8-D16EDA18D721}"/>
            </c:ext>
          </c:extLst>
        </c:ser>
        <c:dLbls>
          <c:showLegendKey val="0"/>
          <c:showVal val="0"/>
          <c:showCatName val="0"/>
          <c:showSerName val="0"/>
          <c:showPercent val="0"/>
          <c:showBubbleSize val="0"/>
        </c:dLbls>
        <c:gapWidth val="150"/>
        <c:axId val="203475200"/>
        <c:axId val="2034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9E7B-4334-AAB8-D16EDA18D721}"/>
            </c:ext>
          </c:extLst>
        </c:ser>
        <c:dLbls>
          <c:showLegendKey val="0"/>
          <c:showVal val="0"/>
          <c:showCatName val="0"/>
          <c:showSerName val="0"/>
          <c:showPercent val="0"/>
          <c:showBubbleSize val="0"/>
        </c:dLbls>
        <c:marker val="1"/>
        <c:smooth val="0"/>
        <c:axId val="203475200"/>
        <c:axId val="203485568"/>
      </c:lineChart>
      <c:catAx>
        <c:axId val="203475200"/>
        <c:scaling>
          <c:orientation val="minMax"/>
        </c:scaling>
        <c:delete val="1"/>
        <c:axPos val="b"/>
        <c:numFmt formatCode="General" sourceLinked="1"/>
        <c:majorTickMark val="none"/>
        <c:minorTickMark val="none"/>
        <c:tickLblPos val="none"/>
        <c:crossAx val="203485568"/>
        <c:crosses val="autoZero"/>
        <c:auto val="1"/>
        <c:lblAlgn val="ctr"/>
        <c:lblOffset val="100"/>
        <c:noMultiLvlLbl val="1"/>
      </c:catAx>
      <c:valAx>
        <c:axId val="20348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47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49.2</c:v>
                </c:pt>
                <c:pt idx="1">
                  <c:v>48.8</c:v>
                </c:pt>
                <c:pt idx="2">
                  <c:v>49.6</c:v>
                </c:pt>
                <c:pt idx="3">
                  <c:v>56.1</c:v>
                </c:pt>
                <c:pt idx="4">
                  <c:v>62.1</c:v>
                </c:pt>
              </c:numCache>
            </c:numRef>
          </c:val>
          <c:extLst>
            <c:ext xmlns:c16="http://schemas.microsoft.com/office/drawing/2014/chart" uri="{C3380CC4-5D6E-409C-BE32-E72D297353CC}">
              <c16:uniqueId val="{00000000-AF2E-49E1-8D33-E2F34E059BB0}"/>
            </c:ext>
          </c:extLst>
        </c:ser>
        <c:dLbls>
          <c:showLegendKey val="0"/>
          <c:showVal val="0"/>
          <c:showCatName val="0"/>
          <c:showSerName val="0"/>
          <c:showPercent val="0"/>
          <c:showBubbleSize val="0"/>
        </c:dLbls>
        <c:gapWidth val="150"/>
        <c:axId val="203523968"/>
        <c:axId val="2035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F2E-49E1-8D33-E2F34E059BB0}"/>
            </c:ext>
          </c:extLst>
        </c:ser>
        <c:dLbls>
          <c:showLegendKey val="0"/>
          <c:showVal val="0"/>
          <c:showCatName val="0"/>
          <c:showSerName val="0"/>
          <c:showPercent val="0"/>
          <c:showBubbleSize val="0"/>
        </c:dLbls>
        <c:marker val="1"/>
        <c:smooth val="0"/>
        <c:axId val="203523968"/>
        <c:axId val="203526144"/>
      </c:lineChart>
      <c:catAx>
        <c:axId val="203523968"/>
        <c:scaling>
          <c:orientation val="minMax"/>
        </c:scaling>
        <c:delete val="1"/>
        <c:axPos val="b"/>
        <c:numFmt formatCode="General" sourceLinked="1"/>
        <c:majorTickMark val="none"/>
        <c:minorTickMark val="none"/>
        <c:tickLblPos val="none"/>
        <c:crossAx val="203526144"/>
        <c:crosses val="autoZero"/>
        <c:auto val="1"/>
        <c:lblAlgn val="ctr"/>
        <c:lblOffset val="100"/>
        <c:noMultiLvlLbl val="1"/>
      </c:catAx>
      <c:valAx>
        <c:axId val="20352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5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B1" zoomScale="75" zoomScaleNormal="7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京都府京丹後市　京丹後市立弥栄病院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51031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15714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132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132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92</v>
      </c>
      <c r="Q33" s="129"/>
      <c r="R33" s="129"/>
      <c r="S33" s="129"/>
      <c r="T33" s="129"/>
      <c r="U33" s="129"/>
      <c r="V33" s="129"/>
      <c r="W33" s="129"/>
      <c r="X33" s="129"/>
      <c r="Y33" s="129"/>
      <c r="Z33" s="129"/>
      <c r="AA33" s="129"/>
      <c r="AB33" s="129"/>
      <c r="AC33" s="129"/>
      <c r="AD33" s="130"/>
      <c r="AE33" s="128">
        <f>データ!AJ7</f>
        <v>94.4</v>
      </c>
      <c r="AF33" s="129"/>
      <c r="AG33" s="129"/>
      <c r="AH33" s="129"/>
      <c r="AI33" s="129"/>
      <c r="AJ33" s="129"/>
      <c r="AK33" s="129"/>
      <c r="AL33" s="129"/>
      <c r="AM33" s="129"/>
      <c r="AN33" s="129"/>
      <c r="AO33" s="129"/>
      <c r="AP33" s="129"/>
      <c r="AQ33" s="129"/>
      <c r="AR33" s="129"/>
      <c r="AS33" s="130"/>
      <c r="AT33" s="128">
        <f>データ!AK7</f>
        <v>100.1</v>
      </c>
      <c r="AU33" s="129"/>
      <c r="AV33" s="129"/>
      <c r="AW33" s="129"/>
      <c r="AX33" s="129"/>
      <c r="AY33" s="129"/>
      <c r="AZ33" s="129"/>
      <c r="BA33" s="129"/>
      <c r="BB33" s="129"/>
      <c r="BC33" s="129"/>
      <c r="BD33" s="129"/>
      <c r="BE33" s="129"/>
      <c r="BF33" s="129"/>
      <c r="BG33" s="129"/>
      <c r="BH33" s="130"/>
      <c r="BI33" s="128">
        <f>データ!AL7</f>
        <v>100.8</v>
      </c>
      <c r="BJ33" s="129"/>
      <c r="BK33" s="129"/>
      <c r="BL33" s="129"/>
      <c r="BM33" s="129"/>
      <c r="BN33" s="129"/>
      <c r="BO33" s="129"/>
      <c r="BP33" s="129"/>
      <c r="BQ33" s="129"/>
      <c r="BR33" s="129"/>
      <c r="BS33" s="129"/>
      <c r="BT33" s="129"/>
      <c r="BU33" s="129"/>
      <c r="BV33" s="129"/>
      <c r="BW33" s="130"/>
      <c r="BX33" s="128">
        <f>データ!AM7</f>
        <v>93.4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85.9</v>
      </c>
      <c r="DE33" s="129"/>
      <c r="DF33" s="129"/>
      <c r="DG33" s="129"/>
      <c r="DH33" s="129"/>
      <c r="DI33" s="129"/>
      <c r="DJ33" s="129"/>
      <c r="DK33" s="129"/>
      <c r="DL33" s="129"/>
      <c r="DM33" s="129"/>
      <c r="DN33" s="129"/>
      <c r="DO33" s="129"/>
      <c r="DP33" s="129"/>
      <c r="DQ33" s="129"/>
      <c r="DR33" s="130"/>
      <c r="DS33" s="128">
        <f>データ!AU7</f>
        <v>87.8</v>
      </c>
      <c r="DT33" s="129"/>
      <c r="DU33" s="129"/>
      <c r="DV33" s="129"/>
      <c r="DW33" s="129"/>
      <c r="DX33" s="129"/>
      <c r="DY33" s="129"/>
      <c r="DZ33" s="129"/>
      <c r="EA33" s="129"/>
      <c r="EB33" s="129"/>
      <c r="EC33" s="129"/>
      <c r="ED33" s="129"/>
      <c r="EE33" s="129"/>
      <c r="EF33" s="129"/>
      <c r="EG33" s="130"/>
      <c r="EH33" s="128">
        <f>データ!AV7</f>
        <v>86.5</v>
      </c>
      <c r="EI33" s="129"/>
      <c r="EJ33" s="129"/>
      <c r="EK33" s="129"/>
      <c r="EL33" s="129"/>
      <c r="EM33" s="129"/>
      <c r="EN33" s="129"/>
      <c r="EO33" s="129"/>
      <c r="EP33" s="129"/>
      <c r="EQ33" s="129"/>
      <c r="ER33" s="129"/>
      <c r="ES33" s="129"/>
      <c r="ET33" s="129"/>
      <c r="EU33" s="129"/>
      <c r="EV33" s="130"/>
      <c r="EW33" s="128">
        <f>データ!AW7</f>
        <v>83.8</v>
      </c>
      <c r="EX33" s="129"/>
      <c r="EY33" s="129"/>
      <c r="EZ33" s="129"/>
      <c r="FA33" s="129"/>
      <c r="FB33" s="129"/>
      <c r="FC33" s="129"/>
      <c r="FD33" s="129"/>
      <c r="FE33" s="129"/>
      <c r="FF33" s="129"/>
      <c r="FG33" s="129"/>
      <c r="FH33" s="129"/>
      <c r="FI33" s="129"/>
      <c r="FJ33" s="129"/>
      <c r="FK33" s="130"/>
      <c r="FL33" s="128">
        <f>データ!AX7</f>
        <v>80.8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80.8</v>
      </c>
      <c r="GS33" s="129"/>
      <c r="GT33" s="129"/>
      <c r="GU33" s="129"/>
      <c r="GV33" s="129"/>
      <c r="GW33" s="129"/>
      <c r="GX33" s="129"/>
      <c r="GY33" s="129"/>
      <c r="GZ33" s="129"/>
      <c r="HA33" s="129"/>
      <c r="HB33" s="129"/>
      <c r="HC33" s="129"/>
      <c r="HD33" s="129"/>
      <c r="HE33" s="129"/>
      <c r="HF33" s="130"/>
      <c r="HG33" s="128">
        <f>データ!BF7</f>
        <v>82.8</v>
      </c>
      <c r="HH33" s="129"/>
      <c r="HI33" s="129"/>
      <c r="HJ33" s="129"/>
      <c r="HK33" s="129"/>
      <c r="HL33" s="129"/>
      <c r="HM33" s="129"/>
      <c r="HN33" s="129"/>
      <c r="HO33" s="129"/>
      <c r="HP33" s="129"/>
      <c r="HQ33" s="129"/>
      <c r="HR33" s="129"/>
      <c r="HS33" s="129"/>
      <c r="HT33" s="129"/>
      <c r="HU33" s="130"/>
      <c r="HV33" s="128">
        <f>データ!BG7</f>
        <v>80.7</v>
      </c>
      <c r="HW33" s="129"/>
      <c r="HX33" s="129"/>
      <c r="HY33" s="129"/>
      <c r="HZ33" s="129"/>
      <c r="IA33" s="129"/>
      <c r="IB33" s="129"/>
      <c r="IC33" s="129"/>
      <c r="ID33" s="129"/>
      <c r="IE33" s="129"/>
      <c r="IF33" s="129"/>
      <c r="IG33" s="129"/>
      <c r="IH33" s="129"/>
      <c r="II33" s="129"/>
      <c r="IJ33" s="130"/>
      <c r="IK33" s="128">
        <f>データ!BH7</f>
        <v>77.599999999999994</v>
      </c>
      <c r="IL33" s="129"/>
      <c r="IM33" s="129"/>
      <c r="IN33" s="129"/>
      <c r="IO33" s="129"/>
      <c r="IP33" s="129"/>
      <c r="IQ33" s="129"/>
      <c r="IR33" s="129"/>
      <c r="IS33" s="129"/>
      <c r="IT33" s="129"/>
      <c r="IU33" s="129"/>
      <c r="IV33" s="129"/>
      <c r="IW33" s="129"/>
      <c r="IX33" s="129"/>
      <c r="IY33" s="130"/>
      <c r="IZ33" s="128">
        <f>データ!BI7</f>
        <v>74.400000000000006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68.900000000000006</v>
      </c>
      <c r="KG33" s="129"/>
      <c r="KH33" s="129"/>
      <c r="KI33" s="129"/>
      <c r="KJ33" s="129"/>
      <c r="KK33" s="129"/>
      <c r="KL33" s="129"/>
      <c r="KM33" s="129"/>
      <c r="KN33" s="129"/>
      <c r="KO33" s="129"/>
      <c r="KP33" s="129"/>
      <c r="KQ33" s="129"/>
      <c r="KR33" s="129"/>
      <c r="KS33" s="129"/>
      <c r="KT33" s="130"/>
      <c r="KU33" s="128">
        <f>データ!BQ7</f>
        <v>70.2</v>
      </c>
      <c r="KV33" s="129"/>
      <c r="KW33" s="129"/>
      <c r="KX33" s="129"/>
      <c r="KY33" s="129"/>
      <c r="KZ33" s="129"/>
      <c r="LA33" s="129"/>
      <c r="LB33" s="129"/>
      <c r="LC33" s="129"/>
      <c r="LD33" s="129"/>
      <c r="LE33" s="129"/>
      <c r="LF33" s="129"/>
      <c r="LG33" s="129"/>
      <c r="LH33" s="129"/>
      <c r="LI33" s="130"/>
      <c r="LJ33" s="128">
        <f>データ!BR7</f>
        <v>66.599999999999994</v>
      </c>
      <c r="LK33" s="129"/>
      <c r="LL33" s="129"/>
      <c r="LM33" s="129"/>
      <c r="LN33" s="129"/>
      <c r="LO33" s="129"/>
      <c r="LP33" s="129"/>
      <c r="LQ33" s="129"/>
      <c r="LR33" s="129"/>
      <c r="LS33" s="129"/>
      <c r="LT33" s="129"/>
      <c r="LU33" s="129"/>
      <c r="LV33" s="129"/>
      <c r="LW33" s="129"/>
      <c r="LX33" s="130"/>
      <c r="LY33" s="128">
        <f>データ!BS7</f>
        <v>67.7</v>
      </c>
      <c r="LZ33" s="129"/>
      <c r="MA33" s="129"/>
      <c r="MB33" s="129"/>
      <c r="MC33" s="129"/>
      <c r="MD33" s="129"/>
      <c r="ME33" s="129"/>
      <c r="MF33" s="129"/>
      <c r="MG33" s="129"/>
      <c r="MH33" s="129"/>
      <c r="MI33" s="129"/>
      <c r="MJ33" s="129"/>
      <c r="MK33" s="129"/>
      <c r="ML33" s="129"/>
      <c r="MM33" s="130"/>
      <c r="MN33" s="128">
        <f>データ!BT7</f>
        <v>70.2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33409</v>
      </c>
      <c r="Q55" s="138"/>
      <c r="R55" s="138"/>
      <c r="S55" s="138"/>
      <c r="T55" s="138"/>
      <c r="U55" s="138"/>
      <c r="V55" s="138"/>
      <c r="W55" s="138"/>
      <c r="X55" s="138"/>
      <c r="Y55" s="138"/>
      <c r="Z55" s="138"/>
      <c r="AA55" s="138"/>
      <c r="AB55" s="138"/>
      <c r="AC55" s="138"/>
      <c r="AD55" s="139"/>
      <c r="AE55" s="137">
        <f>データ!CB7</f>
        <v>34107</v>
      </c>
      <c r="AF55" s="138"/>
      <c r="AG55" s="138"/>
      <c r="AH55" s="138"/>
      <c r="AI55" s="138"/>
      <c r="AJ55" s="138"/>
      <c r="AK55" s="138"/>
      <c r="AL55" s="138"/>
      <c r="AM55" s="138"/>
      <c r="AN55" s="138"/>
      <c r="AO55" s="138"/>
      <c r="AP55" s="138"/>
      <c r="AQ55" s="138"/>
      <c r="AR55" s="138"/>
      <c r="AS55" s="139"/>
      <c r="AT55" s="137">
        <f>データ!CC7</f>
        <v>41571</v>
      </c>
      <c r="AU55" s="138"/>
      <c r="AV55" s="138"/>
      <c r="AW55" s="138"/>
      <c r="AX55" s="138"/>
      <c r="AY55" s="138"/>
      <c r="AZ55" s="138"/>
      <c r="BA55" s="138"/>
      <c r="BB55" s="138"/>
      <c r="BC55" s="138"/>
      <c r="BD55" s="138"/>
      <c r="BE55" s="138"/>
      <c r="BF55" s="138"/>
      <c r="BG55" s="138"/>
      <c r="BH55" s="139"/>
      <c r="BI55" s="137">
        <f>データ!CD7</f>
        <v>44534</v>
      </c>
      <c r="BJ55" s="138"/>
      <c r="BK55" s="138"/>
      <c r="BL55" s="138"/>
      <c r="BM55" s="138"/>
      <c r="BN55" s="138"/>
      <c r="BO55" s="138"/>
      <c r="BP55" s="138"/>
      <c r="BQ55" s="138"/>
      <c r="BR55" s="138"/>
      <c r="BS55" s="138"/>
      <c r="BT55" s="138"/>
      <c r="BU55" s="138"/>
      <c r="BV55" s="138"/>
      <c r="BW55" s="139"/>
      <c r="BX55" s="137">
        <f>データ!CE7</f>
        <v>44314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14627</v>
      </c>
      <c r="DE55" s="138"/>
      <c r="DF55" s="138"/>
      <c r="DG55" s="138"/>
      <c r="DH55" s="138"/>
      <c r="DI55" s="138"/>
      <c r="DJ55" s="138"/>
      <c r="DK55" s="138"/>
      <c r="DL55" s="138"/>
      <c r="DM55" s="138"/>
      <c r="DN55" s="138"/>
      <c r="DO55" s="138"/>
      <c r="DP55" s="138"/>
      <c r="DQ55" s="138"/>
      <c r="DR55" s="139"/>
      <c r="DS55" s="137">
        <f>データ!CM7</f>
        <v>15224</v>
      </c>
      <c r="DT55" s="138"/>
      <c r="DU55" s="138"/>
      <c r="DV55" s="138"/>
      <c r="DW55" s="138"/>
      <c r="DX55" s="138"/>
      <c r="DY55" s="138"/>
      <c r="DZ55" s="138"/>
      <c r="EA55" s="138"/>
      <c r="EB55" s="138"/>
      <c r="EC55" s="138"/>
      <c r="ED55" s="138"/>
      <c r="EE55" s="138"/>
      <c r="EF55" s="138"/>
      <c r="EG55" s="139"/>
      <c r="EH55" s="137">
        <f>データ!CN7</f>
        <v>14648</v>
      </c>
      <c r="EI55" s="138"/>
      <c r="EJ55" s="138"/>
      <c r="EK55" s="138"/>
      <c r="EL55" s="138"/>
      <c r="EM55" s="138"/>
      <c r="EN55" s="138"/>
      <c r="EO55" s="138"/>
      <c r="EP55" s="138"/>
      <c r="EQ55" s="138"/>
      <c r="ER55" s="138"/>
      <c r="ES55" s="138"/>
      <c r="ET55" s="138"/>
      <c r="EU55" s="138"/>
      <c r="EV55" s="139"/>
      <c r="EW55" s="137">
        <f>データ!CO7</f>
        <v>10717</v>
      </c>
      <c r="EX55" s="138"/>
      <c r="EY55" s="138"/>
      <c r="EZ55" s="138"/>
      <c r="FA55" s="138"/>
      <c r="FB55" s="138"/>
      <c r="FC55" s="138"/>
      <c r="FD55" s="138"/>
      <c r="FE55" s="138"/>
      <c r="FF55" s="138"/>
      <c r="FG55" s="138"/>
      <c r="FH55" s="138"/>
      <c r="FI55" s="138"/>
      <c r="FJ55" s="138"/>
      <c r="FK55" s="139"/>
      <c r="FL55" s="137">
        <f>データ!CP7</f>
        <v>9053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49.2</v>
      </c>
      <c r="GS55" s="129"/>
      <c r="GT55" s="129"/>
      <c r="GU55" s="129"/>
      <c r="GV55" s="129"/>
      <c r="GW55" s="129"/>
      <c r="GX55" s="129"/>
      <c r="GY55" s="129"/>
      <c r="GZ55" s="129"/>
      <c r="HA55" s="129"/>
      <c r="HB55" s="129"/>
      <c r="HC55" s="129"/>
      <c r="HD55" s="129"/>
      <c r="HE55" s="129"/>
      <c r="HF55" s="130"/>
      <c r="HG55" s="128">
        <f>データ!CX7</f>
        <v>48.8</v>
      </c>
      <c r="HH55" s="129"/>
      <c r="HI55" s="129"/>
      <c r="HJ55" s="129"/>
      <c r="HK55" s="129"/>
      <c r="HL55" s="129"/>
      <c r="HM55" s="129"/>
      <c r="HN55" s="129"/>
      <c r="HO55" s="129"/>
      <c r="HP55" s="129"/>
      <c r="HQ55" s="129"/>
      <c r="HR55" s="129"/>
      <c r="HS55" s="129"/>
      <c r="HT55" s="129"/>
      <c r="HU55" s="130"/>
      <c r="HV55" s="128">
        <f>データ!CY7</f>
        <v>49.6</v>
      </c>
      <c r="HW55" s="129"/>
      <c r="HX55" s="129"/>
      <c r="HY55" s="129"/>
      <c r="HZ55" s="129"/>
      <c r="IA55" s="129"/>
      <c r="IB55" s="129"/>
      <c r="IC55" s="129"/>
      <c r="ID55" s="129"/>
      <c r="IE55" s="129"/>
      <c r="IF55" s="129"/>
      <c r="IG55" s="129"/>
      <c r="IH55" s="129"/>
      <c r="II55" s="129"/>
      <c r="IJ55" s="130"/>
      <c r="IK55" s="128">
        <f>データ!CZ7</f>
        <v>56.1</v>
      </c>
      <c r="IL55" s="129"/>
      <c r="IM55" s="129"/>
      <c r="IN55" s="129"/>
      <c r="IO55" s="129"/>
      <c r="IP55" s="129"/>
      <c r="IQ55" s="129"/>
      <c r="IR55" s="129"/>
      <c r="IS55" s="129"/>
      <c r="IT55" s="129"/>
      <c r="IU55" s="129"/>
      <c r="IV55" s="129"/>
      <c r="IW55" s="129"/>
      <c r="IX55" s="129"/>
      <c r="IY55" s="130"/>
      <c r="IZ55" s="128">
        <f>データ!DA7</f>
        <v>62.1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v>
      </c>
      <c r="KG55" s="129"/>
      <c r="KH55" s="129"/>
      <c r="KI55" s="129"/>
      <c r="KJ55" s="129"/>
      <c r="KK55" s="129"/>
      <c r="KL55" s="129"/>
      <c r="KM55" s="129"/>
      <c r="KN55" s="129"/>
      <c r="KO55" s="129"/>
      <c r="KP55" s="129"/>
      <c r="KQ55" s="129"/>
      <c r="KR55" s="129"/>
      <c r="KS55" s="129"/>
      <c r="KT55" s="130"/>
      <c r="KU55" s="128">
        <f>データ!DI7</f>
        <v>28.4</v>
      </c>
      <c r="KV55" s="129"/>
      <c r="KW55" s="129"/>
      <c r="KX55" s="129"/>
      <c r="KY55" s="129"/>
      <c r="KZ55" s="129"/>
      <c r="LA55" s="129"/>
      <c r="LB55" s="129"/>
      <c r="LC55" s="129"/>
      <c r="LD55" s="129"/>
      <c r="LE55" s="129"/>
      <c r="LF55" s="129"/>
      <c r="LG55" s="129"/>
      <c r="LH55" s="129"/>
      <c r="LI55" s="130"/>
      <c r="LJ55" s="128">
        <f>データ!DJ7</f>
        <v>28.2</v>
      </c>
      <c r="LK55" s="129"/>
      <c r="LL55" s="129"/>
      <c r="LM55" s="129"/>
      <c r="LN55" s="129"/>
      <c r="LO55" s="129"/>
      <c r="LP55" s="129"/>
      <c r="LQ55" s="129"/>
      <c r="LR55" s="129"/>
      <c r="LS55" s="129"/>
      <c r="LT55" s="129"/>
      <c r="LU55" s="129"/>
      <c r="LV55" s="129"/>
      <c r="LW55" s="129"/>
      <c r="LX55" s="130"/>
      <c r="LY55" s="128">
        <f>データ!DK7</f>
        <v>20.399999999999999</v>
      </c>
      <c r="LZ55" s="129"/>
      <c r="MA55" s="129"/>
      <c r="MB55" s="129"/>
      <c r="MC55" s="129"/>
      <c r="MD55" s="129"/>
      <c r="ME55" s="129"/>
      <c r="MF55" s="129"/>
      <c r="MG55" s="129"/>
      <c r="MH55" s="129"/>
      <c r="MI55" s="129"/>
      <c r="MJ55" s="129"/>
      <c r="MK55" s="129"/>
      <c r="ML55" s="129"/>
      <c r="MM55" s="130"/>
      <c r="MN55" s="128">
        <f>データ!DL7</f>
        <v>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44.8</v>
      </c>
      <c r="Q79" s="129"/>
      <c r="R79" s="129"/>
      <c r="S79" s="129"/>
      <c r="T79" s="129"/>
      <c r="U79" s="129"/>
      <c r="V79" s="129"/>
      <c r="W79" s="129"/>
      <c r="X79" s="129"/>
      <c r="Y79" s="129"/>
      <c r="Z79" s="129"/>
      <c r="AA79" s="129"/>
      <c r="AB79" s="129"/>
      <c r="AC79" s="129"/>
      <c r="AD79" s="130"/>
      <c r="AE79" s="128">
        <f>データ!DT7</f>
        <v>49.6</v>
      </c>
      <c r="AF79" s="129"/>
      <c r="AG79" s="129"/>
      <c r="AH79" s="129"/>
      <c r="AI79" s="129"/>
      <c r="AJ79" s="129"/>
      <c r="AK79" s="129"/>
      <c r="AL79" s="129"/>
      <c r="AM79" s="129"/>
      <c r="AN79" s="129"/>
      <c r="AO79" s="129"/>
      <c r="AP79" s="129"/>
      <c r="AQ79" s="129"/>
      <c r="AR79" s="129"/>
      <c r="AS79" s="130"/>
      <c r="AT79" s="128">
        <f>データ!DU7</f>
        <v>49.6</v>
      </c>
      <c r="AU79" s="129"/>
      <c r="AV79" s="129"/>
      <c r="AW79" s="129"/>
      <c r="AX79" s="129"/>
      <c r="AY79" s="129"/>
      <c r="AZ79" s="129"/>
      <c r="BA79" s="129"/>
      <c r="BB79" s="129"/>
      <c r="BC79" s="129"/>
      <c r="BD79" s="129"/>
      <c r="BE79" s="129"/>
      <c r="BF79" s="129"/>
      <c r="BG79" s="129"/>
      <c r="BH79" s="130"/>
      <c r="BI79" s="128">
        <f>データ!DV7</f>
        <v>60</v>
      </c>
      <c r="BJ79" s="129"/>
      <c r="BK79" s="129"/>
      <c r="BL79" s="129"/>
      <c r="BM79" s="129"/>
      <c r="BN79" s="129"/>
      <c r="BO79" s="129"/>
      <c r="BP79" s="129"/>
      <c r="BQ79" s="129"/>
      <c r="BR79" s="129"/>
      <c r="BS79" s="129"/>
      <c r="BT79" s="129"/>
      <c r="BU79" s="129"/>
      <c r="BV79" s="129"/>
      <c r="BW79" s="130"/>
      <c r="BX79" s="128">
        <f>データ!DW7</f>
        <v>72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37.9</v>
      </c>
      <c r="DH79" s="129"/>
      <c r="DI79" s="129"/>
      <c r="DJ79" s="129"/>
      <c r="DK79" s="129"/>
      <c r="DL79" s="129"/>
      <c r="DM79" s="129"/>
      <c r="DN79" s="129"/>
      <c r="DO79" s="129"/>
      <c r="DP79" s="129"/>
      <c r="DQ79" s="129"/>
      <c r="DR79" s="129"/>
      <c r="DS79" s="129"/>
      <c r="DT79" s="129"/>
      <c r="DU79" s="130"/>
      <c r="DV79" s="128">
        <f>データ!EE7</f>
        <v>41.6</v>
      </c>
      <c r="DW79" s="129"/>
      <c r="DX79" s="129"/>
      <c r="DY79" s="129"/>
      <c r="DZ79" s="129"/>
      <c r="EA79" s="129"/>
      <c r="EB79" s="129"/>
      <c r="EC79" s="129"/>
      <c r="ED79" s="129"/>
      <c r="EE79" s="129"/>
      <c r="EF79" s="129"/>
      <c r="EG79" s="129"/>
      <c r="EH79" s="129"/>
      <c r="EI79" s="129"/>
      <c r="EJ79" s="130"/>
      <c r="EK79" s="128">
        <f>データ!EF7</f>
        <v>45.2</v>
      </c>
      <c r="EL79" s="129"/>
      <c r="EM79" s="129"/>
      <c r="EN79" s="129"/>
      <c r="EO79" s="129"/>
      <c r="EP79" s="129"/>
      <c r="EQ79" s="129"/>
      <c r="ER79" s="129"/>
      <c r="ES79" s="129"/>
      <c r="ET79" s="129"/>
      <c r="EU79" s="129"/>
      <c r="EV79" s="129"/>
      <c r="EW79" s="129"/>
      <c r="EX79" s="129"/>
      <c r="EY79" s="130"/>
      <c r="EZ79" s="128">
        <f>データ!EG7</f>
        <v>48.2</v>
      </c>
      <c r="FA79" s="129"/>
      <c r="FB79" s="129"/>
      <c r="FC79" s="129"/>
      <c r="FD79" s="129"/>
      <c r="FE79" s="129"/>
      <c r="FF79" s="129"/>
      <c r="FG79" s="129"/>
      <c r="FH79" s="129"/>
      <c r="FI79" s="129"/>
      <c r="FJ79" s="129"/>
      <c r="FK79" s="129"/>
      <c r="FL79" s="129"/>
      <c r="FM79" s="129"/>
      <c r="FN79" s="130"/>
      <c r="FO79" s="128">
        <f>データ!EH7</f>
        <v>50.7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69.900000000000006</v>
      </c>
      <c r="GU79" s="129"/>
      <c r="GV79" s="129"/>
      <c r="GW79" s="129"/>
      <c r="GX79" s="129"/>
      <c r="GY79" s="129"/>
      <c r="GZ79" s="129"/>
      <c r="HA79" s="129"/>
      <c r="HB79" s="129"/>
      <c r="HC79" s="129"/>
      <c r="HD79" s="129"/>
      <c r="HE79" s="129"/>
      <c r="HF79" s="129"/>
      <c r="HG79" s="129"/>
      <c r="HH79" s="130"/>
      <c r="HI79" s="128">
        <f>データ!EP7</f>
        <v>72.900000000000006</v>
      </c>
      <c r="HJ79" s="129"/>
      <c r="HK79" s="129"/>
      <c r="HL79" s="129"/>
      <c r="HM79" s="129"/>
      <c r="HN79" s="129"/>
      <c r="HO79" s="129"/>
      <c r="HP79" s="129"/>
      <c r="HQ79" s="129"/>
      <c r="HR79" s="129"/>
      <c r="HS79" s="129"/>
      <c r="HT79" s="129"/>
      <c r="HU79" s="129"/>
      <c r="HV79" s="129"/>
      <c r="HW79" s="130"/>
      <c r="HX79" s="128">
        <f>データ!EQ7</f>
        <v>75.7</v>
      </c>
      <c r="HY79" s="129"/>
      <c r="HZ79" s="129"/>
      <c r="IA79" s="129"/>
      <c r="IB79" s="129"/>
      <c r="IC79" s="129"/>
      <c r="ID79" s="129"/>
      <c r="IE79" s="129"/>
      <c r="IF79" s="129"/>
      <c r="IG79" s="129"/>
      <c r="IH79" s="129"/>
      <c r="II79" s="129"/>
      <c r="IJ79" s="129"/>
      <c r="IK79" s="129"/>
      <c r="IL79" s="130"/>
      <c r="IM79" s="128">
        <f>データ!ER7</f>
        <v>77.599999999999994</v>
      </c>
      <c r="IN79" s="129"/>
      <c r="IO79" s="129"/>
      <c r="IP79" s="129"/>
      <c r="IQ79" s="129"/>
      <c r="IR79" s="129"/>
      <c r="IS79" s="129"/>
      <c r="IT79" s="129"/>
      <c r="IU79" s="129"/>
      <c r="IV79" s="129"/>
      <c r="IW79" s="129"/>
      <c r="IX79" s="129"/>
      <c r="IY79" s="129"/>
      <c r="IZ79" s="129"/>
      <c r="JA79" s="130"/>
      <c r="JB79" s="128">
        <f>データ!ES7</f>
        <v>77.2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50425779</v>
      </c>
      <c r="KH79" s="138"/>
      <c r="KI79" s="138"/>
      <c r="KJ79" s="138"/>
      <c r="KK79" s="138"/>
      <c r="KL79" s="138"/>
      <c r="KM79" s="138"/>
      <c r="KN79" s="138"/>
      <c r="KO79" s="138"/>
      <c r="KP79" s="138"/>
      <c r="KQ79" s="138"/>
      <c r="KR79" s="138"/>
      <c r="KS79" s="138"/>
      <c r="KT79" s="138"/>
      <c r="KU79" s="139"/>
      <c r="KV79" s="137">
        <f>データ!FA7</f>
        <v>51007955</v>
      </c>
      <c r="KW79" s="138"/>
      <c r="KX79" s="138"/>
      <c r="KY79" s="138"/>
      <c r="KZ79" s="138"/>
      <c r="LA79" s="138"/>
      <c r="LB79" s="138"/>
      <c r="LC79" s="138"/>
      <c r="LD79" s="138"/>
      <c r="LE79" s="138"/>
      <c r="LF79" s="138"/>
      <c r="LG79" s="138"/>
      <c r="LH79" s="138"/>
      <c r="LI79" s="138"/>
      <c r="LJ79" s="139"/>
      <c r="LK79" s="137">
        <f>データ!FB7</f>
        <v>51398538</v>
      </c>
      <c r="LL79" s="138"/>
      <c r="LM79" s="138"/>
      <c r="LN79" s="138"/>
      <c r="LO79" s="138"/>
      <c r="LP79" s="138"/>
      <c r="LQ79" s="138"/>
      <c r="LR79" s="138"/>
      <c r="LS79" s="138"/>
      <c r="LT79" s="138"/>
      <c r="LU79" s="138"/>
      <c r="LV79" s="138"/>
      <c r="LW79" s="138"/>
      <c r="LX79" s="138"/>
      <c r="LY79" s="139"/>
      <c r="LZ79" s="137">
        <f>データ!FC7</f>
        <v>52323131</v>
      </c>
      <c r="MA79" s="138"/>
      <c r="MB79" s="138"/>
      <c r="MC79" s="138"/>
      <c r="MD79" s="138"/>
      <c r="ME79" s="138"/>
      <c r="MF79" s="138"/>
      <c r="MG79" s="138"/>
      <c r="MH79" s="138"/>
      <c r="MI79" s="138"/>
      <c r="MJ79" s="138"/>
      <c r="MK79" s="138"/>
      <c r="ML79" s="138"/>
      <c r="MM79" s="138"/>
      <c r="MN79" s="139"/>
      <c r="MO79" s="137">
        <f>データ!FD7</f>
        <v>52517322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MlbIri5thg+QGYnutbS/6xYZhT7aUhC7xr5N/Dps0LyxLi3WgjmjuD49arfPZIN1WYKpP/DbdBWzOzOpoi7yQ==" saltValue="pbENy71ksJwol2pb8YZ4l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159</v>
      </c>
      <c r="AY5" s="49" t="s">
        <v>151</v>
      </c>
      <c r="AZ5" s="49" t="s">
        <v>152</v>
      </c>
      <c r="BA5" s="49" t="s">
        <v>153</v>
      </c>
      <c r="BB5" s="49" t="s">
        <v>154</v>
      </c>
      <c r="BC5" s="49" t="s">
        <v>155</v>
      </c>
      <c r="BD5" s="49" t="s">
        <v>156</v>
      </c>
      <c r="BE5" s="49" t="s">
        <v>146</v>
      </c>
      <c r="BF5" s="49" t="s">
        <v>147</v>
      </c>
      <c r="BG5" s="49" t="s">
        <v>160</v>
      </c>
      <c r="BH5" s="49" t="s">
        <v>149</v>
      </c>
      <c r="BI5" s="49" t="s">
        <v>159</v>
      </c>
      <c r="BJ5" s="49" t="s">
        <v>151</v>
      </c>
      <c r="BK5" s="49" t="s">
        <v>152</v>
      </c>
      <c r="BL5" s="49" t="s">
        <v>153</v>
      </c>
      <c r="BM5" s="49" t="s">
        <v>154</v>
      </c>
      <c r="BN5" s="49" t="s">
        <v>155</v>
      </c>
      <c r="BO5" s="49" t="s">
        <v>156</v>
      </c>
      <c r="BP5" s="49" t="s">
        <v>146</v>
      </c>
      <c r="BQ5" s="49" t="s">
        <v>157</v>
      </c>
      <c r="BR5" s="49" t="s">
        <v>158</v>
      </c>
      <c r="BS5" s="49" t="s">
        <v>149</v>
      </c>
      <c r="BT5" s="49" t="s">
        <v>150</v>
      </c>
      <c r="BU5" s="49" t="s">
        <v>151</v>
      </c>
      <c r="BV5" s="49" t="s">
        <v>152</v>
      </c>
      <c r="BW5" s="49" t="s">
        <v>153</v>
      </c>
      <c r="BX5" s="49" t="s">
        <v>154</v>
      </c>
      <c r="BY5" s="49" t="s">
        <v>155</v>
      </c>
      <c r="BZ5" s="49" t="s">
        <v>156</v>
      </c>
      <c r="CA5" s="49" t="s">
        <v>146</v>
      </c>
      <c r="CB5" s="49" t="s">
        <v>157</v>
      </c>
      <c r="CC5" s="49" t="s">
        <v>160</v>
      </c>
      <c r="CD5" s="49" t="s">
        <v>161</v>
      </c>
      <c r="CE5" s="49" t="s">
        <v>159</v>
      </c>
      <c r="CF5" s="49" t="s">
        <v>151</v>
      </c>
      <c r="CG5" s="49" t="s">
        <v>152</v>
      </c>
      <c r="CH5" s="49" t="s">
        <v>153</v>
      </c>
      <c r="CI5" s="49" t="s">
        <v>154</v>
      </c>
      <c r="CJ5" s="49" t="s">
        <v>155</v>
      </c>
      <c r="CK5" s="49" t="s">
        <v>156</v>
      </c>
      <c r="CL5" s="49" t="s">
        <v>146</v>
      </c>
      <c r="CM5" s="49" t="s">
        <v>162</v>
      </c>
      <c r="CN5" s="49" t="s">
        <v>158</v>
      </c>
      <c r="CO5" s="49" t="s">
        <v>149</v>
      </c>
      <c r="CP5" s="49" t="s">
        <v>159</v>
      </c>
      <c r="CQ5" s="49" t="s">
        <v>151</v>
      </c>
      <c r="CR5" s="49" t="s">
        <v>152</v>
      </c>
      <c r="CS5" s="49" t="s">
        <v>153</v>
      </c>
      <c r="CT5" s="49" t="s">
        <v>154</v>
      </c>
      <c r="CU5" s="49" t="s">
        <v>155</v>
      </c>
      <c r="CV5" s="49" t="s">
        <v>156</v>
      </c>
      <c r="CW5" s="49" t="s">
        <v>146</v>
      </c>
      <c r="CX5" s="49" t="s">
        <v>157</v>
      </c>
      <c r="CY5" s="49" t="s">
        <v>148</v>
      </c>
      <c r="CZ5" s="49" t="s">
        <v>149</v>
      </c>
      <c r="DA5" s="49" t="s">
        <v>150</v>
      </c>
      <c r="DB5" s="49" t="s">
        <v>151</v>
      </c>
      <c r="DC5" s="49" t="s">
        <v>152</v>
      </c>
      <c r="DD5" s="49" t="s">
        <v>153</v>
      </c>
      <c r="DE5" s="49" t="s">
        <v>154</v>
      </c>
      <c r="DF5" s="49" t="s">
        <v>155</v>
      </c>
      <c r="DG5" s="49" t="s">
        <v>156</v>
      </c>
      <c r="DH5" s="49" t="s">
        <v>146</v>
      </c>
      <c r="DI5" s="49" t="s">
        <v>157</v>
      </c>
      <c r="DJ5" s="49" t="s">
        <v>160</v>
      </c>
      <c r="DK5" s="49" t="s">
        <v>149</v>
      </c>
      <c r="DL5" s="49" t="s">
        <v>150</v>
      </c>
      <c r="DM5" s="49" t="s">
        <v>151</v>
      </c>
      <c r="DN5" s="49" t="s">
        <v>152</v>
      </c>
      <c r="DO5" s="49" t="s">
        <v>153</v>
      </c>
      <c r="DP5" s="49" t="s">
        <v>154</v>
      </c>
      <c r="DQ5" s="49" t="s">
        <v>155</v>
      </c>
      <c r="DR5" s="49" t="s">
        <v>156</v>
      </c>
      <c r="DS5" s="49" t="s">
        <v>163</v>
      </c>
      <c r="DT5" s="49" t="s">
        <v>157</v>
      </c>
      <c r="DU5" s="49" t="s">
        <v>158</v>
      </c>
      <c r="DV5" s="49" t="s">
        <v>164</v>
      </c>
      <c r="DW5" s="49" t="s">
        <v>150</v>
      </c>
      <c r="DX5" s="49" t="s">
        <v>151</v>
      </c>
      <c r="DY5" s="49" t="s">
        <v>152</v>
      </c>
      <c r="DZ5" s="49" t="s">
        <v>153</v>
      </c>
      <c r="EA5" s="49" t="s">
        <v>154</v>
      </c>
      <c r="EB5" s="49" t="s">
        <v>155</v>
      </c>
      <c r="EC5" s="49" t="s">
        <v>156</v>
      </c>
      <c r="ED5" s="49" t="s">
        <v>146</v>
      </c>
      <c r="EE5" s="49" t="s">
        <v>157</v>
      </c>
      <c r="EF5" s="49" t="s">
        <v>160</v>
      </c>
      <c r="EG5" s="49" t="s">
        <v>149</v>
      </c>
      <c r="EH5" s="49" t="s">
        <v>150</v>
      </c>
      <c r="EI5" s="49" t="s">
        <v>151</v>
      </c>
      <c r="EJ5" s="49" t="s">
        <v>152</v>
      </c>
      <c r="EK5" s="49" t="s">
        <v>153</v>
      </c>
      <c r="EL5" s="49" t="s">
        <v>154</v>
      </c>
      <c r="EM5" s="49" t="s">
        <v>155</v>
      </c>
      <c r="EN5" s="49" t="s">
        <v>156</v>
      </c>
      <c r="EO5" s="49" t="s">
        <v>146</v>
      </c>
      <c r="EP5" s="49" t="s">
        <v>157</v>
      </c>
      <c r="EQ5" s="49" t="s">
        <v>160</v>
      </c>
      <c r="ER5" s="49" t="s">
        <v>149</v>
      </c>
      <c r="ES5" s="49" t="s">
        <v>150</v>
      </c>
      <c r="ET5" s="49" t="s">
        <v>151</v>
      </c>
      <c r="EU5" s="49" t="s">
        <v>152</v>
      </c>
      <c r="EV5" s="49" t="s">
        <v>153</v>
      </c>
      <c r="EW5" s="49" t="s">
        <v>154</v>
      </c>
      <c r="EX5" s="49" t="s">
        <v>155</v>
      </c>
      <c r="EY5" s="49" t="s">
        <v>165</v>
      </c>
      <c r="EZ5" s="49" t="s">
        <v>146</v>
      </c>
      <c r="FA5" s="49" t="s">
        <v>157</v>
      </c>
      <c r="FB5" s="49" t="s">
        <v>160</v>
      </c>
      <c r="FC5" s="49" t="s">
        <v>149</v>
      </c>
      <c r="FD5" s="49" t="s">
        <v>159</v>
      </c>
      <c r="FE5" s="49" t="s">
        <v>151</v>
      </c>
      <c r="FF5" s="49" t="s">
        <v>152</v>
      </c>
      <c r="FG5" s="49" t="s">
        <v>153</v>
      </c>
      <c r="FH5" s="49" t="s">
        <v>154</v>
      </c>
      <c r="FI5" s="49" t="s">
        <v>155</v>
      </c>
      <c r="FJ5" s="49" t="s">
        <v>156</v>
      </c>
    </row>
    <row r="6" spans="1:166" s="54" customFormat="1" x14ac:dyDescent="0.15">
      <c r="A6" s="35" t="s">
        <v>166</v>
      </c>
      <c r="B6" s="50">
        <f>B8</f>
        <v>2023</v>
      </c>
      <c r="C6" s="50">
        <f t="shared" ref="C6:M6" si="2">C8</f>
        <v>262129</v>
      </c>
      <c r="D6" s="50">
        <f t="shared" si="2"/>
        <v>46</v>
      </c>
      <c r="E6" s="50">
        <f t="shared" si="2"/>
        <v>6</v>
      </c>
      <c r="F6" s="50">
        <f t="shared" si="2"/>
        <v>0</v>
      </c>
      <c r="G6" s="50">
        <f t="shared" si="2"/>
        <v>1</v>
      </c>
      <c r="H6" s="152" t="str">
        <f>IF(H8&lt;&gt;I8,H8,"")&amp;IF(I8&lt;&gt;J8,I8,"")&amp;"　"&amp;J8</f>
        <v>京都府京丹後市　京丹後市立弥栄病院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19</v>
      </c>
      <c r="R6" s="50" t="str">
        <f t="shared" si="3"/>
        <v>-</v>
      </c>
      <c r="S6" s="50" t="str">
        <f t="shared" si="3"/>
        <v>ド 透 訓</v>
      </c>
      <c r="T6" s="50" t="str">
        <f t="shared" si="3"/>
        <v>救 臨 へ</v>
      </c>
      <c r="U6" s="51">
        <f>U8</f>
        <v>51031</v>
      </c>
      <c r="V6" s="51">
        <f>V8</f>
        <v>15714</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132</v>
      </c>
      <c r="AG6" s="51" t="str">
        <f t="shared" si="3"/>
        <v>-</v>
      </c>
      <c r="AH6" s="51">
        <f t="shared" si="3"/>
        <v>132</v>
      </c>
      <c r="AI6" s="52">
        <f>IF(AI8="-",NA(),AI8)</f>
        <v>92</v>
      </c>
      <c r="AJ6" s="52">
        <f t="shared" ref="AJ6:AR6" si="5">IF(AJ8="-",NA(),AJ8)</f>
        <v>94.4</v>
      </c>
      <c r="AK6" s="52">
        <f t="shared" si="5"/>
        <v>100.1</v>
      </c>
      <c r="AL6" s="52">
        <f t="shared" si="5"/>
        <v>100.8</v>
      </c>
      <c r="AM6" s="52">
        <f t="shared" si="5"/>
        <v>93.4</v>
      </c>
      <c r="AN6" s="52">
        <f t="shared" si="5"/>
        <v>96.9</v>
      </c>
      <c r="AO6" s="52">
        <f t="shared" si="5"/>
        <v>100.6</v>
      </c>
      <c r="AP6" s="52">
        <f t="shared" si="5"/>
        <v>105.9</v>
      </c>
      <c r="AQ6" s="52">
        <f t="shared" si="5"/>
        <v>104.3</v>
      </c>
      <c r="AR6" s="52">
        <f t="shared" si="5"/>
        <v>96.3</v>
      </c>
      <c r="AS6" s="52" t="str">
        <f>IF(AS8="-","【-】","【"&amp;SUBSTITUTE(TEXT(AS8,"#,##0.0"),"-","△")&amp;"】")</f>
        <v>【96.6】</v>
      </c>
      <c r="AT6" s="52">
        <f>IF(AT8="-",NA(),AT8)</f>
        <v>85.9</v>
      </c>
      <c r="AU6" s="52">
        <f t="shared" ref="AU6:BC6" si="6">IF(AU8="-",NA(),AU8)</f>
        <v>87.8</v>
      </c>
      <c r="AV6" s="52">
        <f t="shared" si="6"/>
        <v>86.5</v>
      </c>
      <c r="AW6" s="52">
        <f t="shared" si="6"/>
        <v>83.8</v>
      </c>
      <c r="AX6" s="52">
        <f t="shared" si="6"/>
        <v>80.8</v>
      </c>
      <c r="AY6" s="52">
        <f t="shared" si="6"/>
        <v>84.3</v>
      </c>
      <c r="AZ6" s="52">
        <f t="shared" si="6"/>
        <v>80.7</v>
      </c>
      <c r="BA6" s="52">
        <f t="shared" si="6"/>
        <v>82.2</v>
      </c>
      <c r="BB6" s="52">
        <f t="shared" si="6"/>
        <v>81.7</v>
      </c>
      <c r="BC6" s="52">
        <f t="shared" si="6"/>
        <v>81</v>
      </c>
      <c r="BD6" s="52" t="str">
        <f>IF(BD8="-","【-】","【"&amp;SUBSTITUTE(TEXT(BD8,"#,##0.0"),"-","△")&amp;"】")</f>
        <v>【86.6】</v>
      </c>
      <c r="BE6" s="52">
        <f>IF(BE8="-",NA(),BE8)</f>
        <v>80.8</v>
      </c>
      <c r="BF6" s="52">
        <f t="shared" ref="BF6:BN6" si="7">IF(BF8="-",NA(),BF8)</f>
        <v>82.8</v>
      </c>
      <c r="BG6" s="52">
        <f t="shared" si="7"/>
        <v>80.7</v>
      </c>
      <c r="BH6" s="52">
        <f t="shared" si="7"/>
        <v>77.599999999999994</v>
      </c>
      <c r="BI6" s="52">
        <f t="shared" si="7"/>
        <v>74.400000000000006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68.900000000000006</v>
      </c>
      <c r="BQ6" s="52">
        <f t="shared" ref="BQ6:BY6" si="8">IF(BQ8="-",NA(),BQ8)</f>
        <v>70.2</v>
      </c>
      <c r="BR6" s="52">
        <f t="shared" si="8"/>
        <v>66.599999999999994</v>
      </c>
      <c r="BS6" s="52">
        <f t="shared" si="8"/>
        <v>67.7</v>
      </c>
      <c r="BT6" s="52">
        <f t="shared" si="8"/>
        <v>70.2</v>
      </c>
      <c r="BU6" s="52">
        <f t="shared" si="8"/>
        <v>70.400000000000006</v>
      </c>
      <c r="BV6" s="52">
        <f t="shared" si="8"/>
        <v>65.8</v>
      </c>
      <c r="BW6" s="52">
        <f t="shared" si="8"/>
        <v>65</v>
      </c>
      <c r="BX6" s="52">
        <f t="shared" si="8"/>
        <v>63.3</v>
      </c>
      <c r="BY6" s="52">
        <f t="shared" si="8"/>
        <v>64.7</v>
      </c>
      <c r="BZ6" s="52" t="str">
        <f>IF(BZ8="-","【-】","【"&amp;SUBSTITUTE(TEXT(BZ8,"#,##0.0"),"-","△")&amp;"】")</f>
        <v>【68.7】</v>
      </c>
      <c r="CA6" s="53">
        <f>IF(CA8="-",NA(),CA8)</f>
        <v>33409</v>
      </c>
      <c r="CB6" s="53">
        <f t="shared" ref="CB6:CJ6" si="9">IF(CB8="-",NA(),CB8)</f>
        <v>34107</v>
      </c>
      <c r="CC6" s="53">
        <f t="shared" si="9"/>
        <v>41571</v>
      </c>
      <c r="CD6" s="53">
        <f t="shared" si="9"/>
        <v>44534</v>
      </c>
      <c r="CE6" s="53">
        <f t="shared" si="9"/>
        <v>44314</v>
      </c>
      <c r="CF6" s="53">
        <f t="shared" si="9"/>
        <v>35788</v>
      </c>
      <c r="CG6" s="53">
        <f t="shared" si="9"/>
        <v>37855</v>
      </c>
      <c r="CH6" s="53">
        <f t="shared" si="9"/>
        <v>39289</v>
      </c>
      <c r="CI6" s="53">
        <f t="shared" si="9"/>
        <v>40846</v>
      </c>
      <c r="CJ6" s="53">
        <f t="shared" si="9"/>
        <v>41075</v>
      </c>
      <c r="CK6" s="52" t="str">
        <f>IF(CK8="-","【-】","【"&amp;SUBSTITUTE(TEXT(CK8,"#,##0"),"-","△")&amp;"】")</f>
        <v>【62,428】</v>
      </c>
      <c r="CL6" s="53">
        <f>IF(CL8="-",NA(),CL8)</f>
        <v>14627</v>
      </c>
      <c r="CM6" s="53">
        <f t="shared" ref="CM6:CU6" si="10">IF(CM8="-",NA(),CM8)</f>
        <v>15224</v>
      </c>
      <c r="CN6" s="53">
        <f t="shared" si="10"/>
        <v>14648</v>
      </c>
      <c r="CO6" s="53">
        <f t="shared" si="10"/>
        <v>10717</v>
      </c>
      <c r="CP6" s="53">
        <f t="shared" si="10"/>
        <v>9053</v>
      </c>
      <c r="CQ6" s="53">
        <f t="shared" si="10"/>
        <v>10602</v>
      </c>
      <c r="CR6" s="53">
        <f t="shared" si="10"/>
        <v>11234</v>
      </c>
      <c r="CS6" s="53">
        <f t="shared" si="10"/>
        <v>11512</v>
      </c>
      <c r="CT6" s="53">
        <f t="shared" si="10"/>
        <v>11831</v>
      </c>
      <c r="CU6" s="53">
        <f t="shared" si="10"/>
        <v>11652</v>
      </c>
      <c r="CV6" s="52" t="str">
        <f>IF(CV8="-","【-】","【"&amp;SUBSTITUTE(TEXT(CV8,"#,##0"),"-","△")&amp;"】")</f>
        <v>【18,236】</v>
      </c>
      <c r="CW6" s="52">
        <f>IF(CW8="-",NA(),CW8)</f>
        <v>49.2</v>
      </c>
      <c r="CX6" s="52">
        <f t="shared" ref="CX6:DF6" si="11">IF(CX8="-",NA(),CX8)</f>
        <v>48.8</v>
      </c>
      <c r="CY6" s="52">
        <f t="shared" si="11"/>
        <v>49.6</v>
      </c>
      <c r="CZ6" s="52">
        <f t="shared" si="11"/>
        <v>56.1</v>
      </c>
      <c r="DA6" s="52">
        <f t="shared" si="11"/>
        <v>62.1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29</v>
      </c>
      <c r="DI6" s="52">
        <f t="shared" ref="DI6:DQ6" si="12">IF(DI8="-",NA(),DI8)</f>
        <v>28.4</v>
      </c>
      <c r="DJ6" s="52">
        <f t="shared" si="12"/>
        <v>28.2</v>
      </c>
      <c r="DK6" s="52">
        <f t="shared" si="12"/>
        <v>20.399999999999999</v>
      </c>
      <c r="DL6" s="52">
        <f t="shared" si="12"/>
        <v>18</v>
      </c>
      <c r="DM6" s="52">
        <f t="shared" si="12"/>
        <v>17.5</v>
      </c>
      <c r="DN6" s="52">
        <f t="shared" si="12"/>
        <v>17.5</v>
      </c>
      <c r="DO6" s="52">
        <f t="shared" si="12"/>
        <v>17.3</v>
      </c>
      <c r="DP6" s="52">
        <f t="shared" si="12"/>
        <v>17.899999999999999</v>
      </c>
      <c r="DQ6" s="52">
        <f t="shared" si="12"/>
        <v>18</v>
      </c>
      <c r="DR6" s="52" t="str">
        <f>IF(DR8="-","【-】","【"&amp;SUBSTITUTE(TEXT(DR8,"#,##0.0"),"-","△")&amp;"】")</f>
        <v>【26.4】</v>
      </c>
      <c r="DS6" s="52">
        <f>IF(DS8="-",NA(),DS8)</f>
        <v>44.8</v>
      </c>
      <c r="DT6" s="52">
        <f t="shared" ref="DT6:EB6" si="13">IF(DT8="-",NA(),DT8)</f>
        <v>49.6</v>
      </c>
      <c r="DU6" s="52">
        <f t="shared" si="13"/>
        <v>49.6</v>
      </c>
      <c r="DV6" s="52">
        <f t="shared" si="13"/>
        <v>60</v>
      </c>
      <c r="DW6" s="52">
        <f t="shared" si="13"/>
        <v>72</v>
      </c>
      <c r="DX6" s="52">
        <f t="shared" si="13"/>
        <v>120.5</v>
      </c>
      <c r="DY6" s="52">
        <f t="shared" si="13"/>
        <v>124.2</v>
      </c>
      <c r="DZ6" s="52">
        <f t="shared" si="13"/>
        <v>121.6</v>
      </c>
      <c r="EA6" s="52">
        <f t="shared" si="13"/>
        <v>118.9</v>
      </c>
      <c r="EB6" s="52">
        <f t="shared" si="13"/>
        <v>121.9</v>
      </c>
      <c r="EC6" s="52" t="str">
        <f>IF(EC8="-","【-】","【"&amp;SUBSTITUTE(TEXT(EC8,"#,##0.0"),"-","△")&amp;"】")</f>
        <v>【54.5】</v>
      </c>
      <c r="ED6" s="52">
        <f>IF(ED8="-",NA(),ED8)</f>
        <v>37.9</v>
      </c>
      <c r="EE6" s="52">
        <f t="shared" ref="EE6:EM6" si="14">IF(EE8="-",NA(),EE8)</f>
        <v>41.6</v>
      </c>
      <c r="EF6" s="52">
        <f t="shared" si="14"/>
        <v>45.2</v>
      </c>
      <c r="EG6" s="52">
        <f t="shared" si="14"/>
        <v>48.2</v>
      </c>
      <c r="EH6" s="52">
        <f t="shared" si="14"/>
        <v>50.7</v>
      </c>
      <c r="EI6" s="52">
        <f t="shared" si="14"/>
        <v>54.6</v>
      </c>
      <c r="EJ6" s="52">
        <f t="shared" si="14"/>
        <v>56.9</v>
      </c>
      <c r="EK6" s="52">
        <f t="shared" si="14"/>
        <v>58.1</v>
      </c>
      <c r="EL6" s="52">
        <f t="shared" si="14"/>
        <v>59.4</v>
      </c>
      <c r="EM6" s="52">
        <f t="shared" si="14"/>
        <v>59.1</v>
      </c>
      <c r="EN6" s="52" t="str">
        <f>IF(EN8="-","【-】","【"&amp;SUBSTITUTE(TEXT(EN8,"#,##0.0"),"-","△")&amp;"】")</f>
        <v>【57.0】</v>
      </c>
      <c r="EO6" s="52">
        <f>IF(EO8="-",NA(),EO8)</f>
        <v>69.900000000000006</v>
      </c>
      <c r="EP6" s="52">
        <f t="shared" ref="EP6:EX6" si="15">IF(EP8="-",NA(),EP8)</f>
        <v>72.900000000000006</v>
      </c>
      <c r="EQ6" s="52">
        <f t="shared" si="15"/>
        <v>75.7</v>
      </c>
      <c r="ER6" s="52">
        <f t="shared" si="15"/>
        <v>77.599999999999994</v>
      </c>
      <c r="ES6" s="52">
        <f t="shared" si="15"/>
        <v>77.2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50425779</v>
      </c>
      <c r="FA6" s="53">
        <f t="shared" ref="FA6:FI6" si="16">IF(FA8="-",NA(),FA8)</f>
        <v>51007955</v>
      </c>
      <c r="FB6" s="53">
        <f t="shared" si="16"/>
        <v>51398538</v>
      </c>
      <c r="FC6" s="53">
        <f t="shared" si="16"/>
        <v>52323131</v>
      </c>
      <c r="FD6" s="53">
        <f t="shared" si="16"/>
        <v>52517322</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167</v>
      </c>
      <c r="B7" s="50">
        <f t="shared" ref="B7:AH7" si="17">B8</f>
        <v>2023</v>
      </c>
      <c r="C7" s="50">
        <f t="shared" si="17"/>
        <v>262129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19</v>
      </c>
      <c r="R7" s="50" t="str">
        <f t="shared" si="17"/>
        <v>-</v>
      </c>
      <c r="S7" s="50" t="str">
        <f t="shared" si="17"/>
        <v>ド 透 訓</v>
      </c>
      <c r="T7" s="50" t="str">
        <f t="shared" si="17"/>
        <v>救 臨 へ</v>
      </c>
      <c r="U7" s="51">
        <f>U8</f>
        <v>51031</v>
      </c>
      <c r="V7" s="51">
        <f>V8</f>
        <v>15714</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132</v>
      </c>
      <c r="AG7" s="51" t="str">
        <f t="shared" si="17"/>
        <v>-</v>
      </c>
      <c r="AH7" s="51">
        <f t="shared" si="17"/>
        <v>132</v>
      </c>
      <c r="AI7" s="52">
        <f>AI8</f>
        <v>92</v>
      </c>
      <c r="AJ7" s="52">
        <f t="shared" ref="AJ7:AR7" si="18">AJ8</f>
        <v>94.4</v>
      </c>
      <c r="AK7" s="52">
        <f t="shared" si="18"/>
        <v>100.1</v>
      </c>
      <c r="AL7" s="52">
        <f t="shared" si="18"/>
        <v>100.8</v>
      </c>
      <c r="AM7" s="52">
        <f t="shared" si="18"/>
        <v>93.4</v>
      </c>
      <c r="AN7" s="52">
        <f t="shared" si="18"/>
        <v>96.9</v>
      </c>
      <c r="AO7" s="52">
        <f t="shared" si="18"/>
        <v>100.6</v>
      </c>
      <c r="AP7" s="52">
        <f t="shared" si="18"/>
        <v>105.9</v>
      </c>
      <c r="AQ7" s="52">
        <f t="shared" si="18"/>
        <v>104.3</v>
      </c>
      <c r="AR7" s="52">
        <f t="shared" si="18"/>
        <v>96.3</v>
      </c>
      <c r="AS7" s="52"/>
      <c r="AT7" s="52">
        <f>AT8</f>
        <v>85.9</v>
      </c>
      <c r="AU7" s="52">
        <f t="shared" ref="AU7:BC7" si="19">AU8</f>
        <v>87.8</v>
      </c>
      <c r="AV7" s="52">
        <f t="shared" si="19"/>
        <v>86.5</v>
      </c>
      <c r="AW7" s="52">
        <f t="shared" si="19"/>
        <v>83.8</v>
      </c>
      <c r="AX7" s="52">
        <f t="shared" si="19"/>
        <v>80.8</v>
      </c>
      <c r="AY7" s="52">
        <f t="shared" si="19"/>
        <v>84.3</v>
      </c>
      <c r="AZ7" s="52">
        <f t="shared" si="19"/>
        <v>80.7</v>
      </c>
      <c r="BA7" s="52">
        <f t="shared" si="19"/>
        <v>82.2</v>
      </c>
      <c r="BB7" s="52">
        <f t="shared" si="19"/>
        <v>81.7</v>
      </c>
      <c r="BC7" s="52">
        <f t="shared" si="19"/>
        <v>81</v>
      </c>
      <c r="BD7" s="52"/>
      <c r="BE7" s="52">
        <f>BE8</f>
        <v>80.8</v>
      </c>
      <c r="BF7" s="52">
        <f t="shared" ref="BF7:BN7" si="20">BF8</f>
        <v>82.8</v>
      </c>
      <c r="BG7" s="52">
        <f t="shared" si="20"/>
        <v>80.7</v>
      </c>
      <c r="BH7" s="52">
        <f t="shared" si="20"/>
        <v>77.599999999999994</v>
      </c>
      <c r="BI7" s="52">
        <f t="shared" si="20"/>
        <v>74.400000000000006</v>
      </c>
      <c r="BJ7" s="52">
        <f t="shared" si="20"/>
        <v>80.599999999999994</v>
      </c>
      <c r="BK7" s="52">
        <f t="shared" si="20"/>
        <v>77.099999999999994</v>
      </c>
      <c r="BL7" s="52">
        <f t="shared" si="20"/>
        <v>78.599999999999994</v>
      </c>
      <c r="BM7" s="52">
        <f t="shared" si="20"/>
        <v>78.099999999999994</v>
      </c>
      <c r="BN7" s="52">
        <f t="shared" si="20"/>
        <v>77.5</v>
      </c>
      <c r="BO7" s="52"/>
      <c r="BP7" s="52">
        <f>BP8</f>
        <v>68.900000000000006</v>
      </c>
      <c r="BQ7" s="52">
        <f t="shared" ref="BQ7:BY7" si="21">BQ8</f>
        <v>70.2</v>
      </c>
      <c r="BR7" s="52">
        <f t="shared" si="21"/>
        <v>66.599999999999994</v>
      </c>
      <c r="BS7" s="52">
        <f t="shared" si="21"/>
        <v>67.7</v>
      </c>
      <c r="BT7" s="52">
        <f t="shared" si="21"/>
        <v>70.2</v>
      </c>
      <c r="BU7" s="52">
        <f t="shared" si="21"/>
        <v>70.400000000000006</v>
      </c>
      <c r="BV7" s="52">
        <f t="shared" si="21"/>
        <v>65.8</v>
      </c>
      <c r="BW7" s="52">
        <f t="shared" si="21"/>
        <v>65</v>
      </c>
      <c r="BX7" s="52">
        <f t="shared" si="21"/>
        <v>63.3</v>
      </c>
      <c r="BY7" s="52">
        <f t="shared" si="21"/>
        <v>64.7</v>
      </c>
      <c r="BZ7" s="52"/>
      <c r="CA7" s="53">
        <f>CA8</f>
        <v>33409</v>
      </c>
      <c r="CB7" s="53">
        <f t="shared" ref="CB7:CJ7" si="22">CB8</f>
        <v>34107</v>
      </c>
      <c r="CC7" s="53">
        <f t="shared" si="22"/>
        <v>41571</v>
      </c>
      <c r="CD7" s="53">
        <f t="shared" si="22"/>
        <v>44534</v>
      </c>
      <c r="CE7" s="53">
        <f t="shared" si="22"/>
        <v>44314</v>
      </c>
      <c r="CF7" s="53">
        <f t="shared" si="22"/>
        <v>35788</v>
      </c>
      <c r="CG7" s="53">
        <f t="shared" si="22"/>
        <v>37855</v>
      </c>
      <c r="CH7" s="53">
        <f t="shared" si="22"/>
        <v>39289</v>
      </c>
      <c r="CI7" s="53">
        <f t="shared" si="22"/>
        <v>40846</v>
      </c>
      <c r="CJ7" s="53">
        <f t="shared" si="22"/>
        <v>41075</v>
      </c>
      <c r="CK7" s="52"/>
      <c r="CL7" s="53">
        <f>CL8</f>
        <v>14627</v>
      </c>
      <c r="CM7" s="53">
        <f t="shared" ref="CM7:CU7" si="23">CM8</f>
        <v>15224</v>
      </c>
      <c r="CN7" s="53">
        <f t="shared" si="23"/>
        <v>14648</v>
      </c>
      <c r="CO7" s="53">
        <f t="shared" si="23"/>
        <v>10717</v>
      </c>
      <c r="CP7" s="53">
        <f t="shared" si="23"/>
        <v>9053</v>
      </c>
      <c r="CQ7" s="53">
        <f t="shared" si="23"/>
        <v>10602</v>
      </c>
      <c r="CR7" s="53">
        <f t="shared" si="23"/>
        <v>11234</v>
      </c>
      <c r="CS7" s="53">
        <f t="shared" si="23"/>
        <v>11512</v>
      </c>
      <c r="CT7" s="53">
        <f t="shared" si="23"/>
        <v>11831</v>
      </c>
      <c r="CU7" s="53">
        <f t="shared" si="23"/>
        <v>11652</v>
      </c>
      <c r="CV7" s="52"/>
      <c r="CW7" s="52">
        <f>CW8</f>
        <v>49.2</v>
      </c>
      <c r="CX7" s="52">
        <f t="shared" ref="CX7:DF7" si="24">CX8</f>
        <v>48.8</v>
      </c>
      <c r="CY7" s="52">
        <f t="shared" si="24"/>
        <v>49.6</v>
      </c>
      <c r="CZ7" s="52">
        <f t="shared" si="24"/>
        <v>56.1</v>
      </c>
      <c r="DA7" s="52">
        <f t="shared" si="24"/>
        <v>62.1</v>
      </c>
      <c r="DB7" s="52">
        <f t="shared" si="24"/>
        <v>63.3</v>
      </c>
      <c r="DC7" s="52">
        <f t="shared" si="24"/>
        <v>68.5</v>
      </c>
      <c r="DD7" s="52">
        <f t="shared" si="24"/>
        <v>67.099999999999994</v>
      </c>
      <c r="DE7" s="52">
        <f t="shared" si="24"/>
        <v>66.900000000000006</v>
      </c>
      <c r="DF7" s="52">
        <f t="shared" si="24"/>
        <v>68.099999999999994</v>
      </c>
      <c r="DG7" s="52"/>
      <c r="DH7" s="52">
        <f>DH8</f>
        <v>29</v>
      </c>
      <c r="DI7" s="52">
        <f t="shared" ref="DI7:DQ7" si="25">DI8</f>
        <v>28.4</v>
      </c>
      <c r="DJ7" s="52">
        <f t="shared" si="25"/>
        <v>28.2</v>
      </c>
      <c r="DK7" s="52">
        <f t="shared" si="25"/>
        <v>20.399999999999999</v>
      </c>
      <c r="DL7" s="52">
        <f t="shared" si="25"/>
        <v>18</v>
      </c>
      <c r="DM7" s="52">
        <f t="shared" si="25"/>
        <v>17.5</v>
      </c>
      <c r="DN7" s="52">
        <f t="shared" si="25"/>
        <v>17.5</v>
      </c>
      <c r="DO7" s="52">
        <f t="shared" si="25"/>
        <v>17.3</v>
      </c>
      <c r="DP7" s="52">
        <f t="shared" si="25"/>
        <v>17.899999999999999</v>
      </c>
      <c r="DQ7" s="52">
        <f t="shared" si="25"/>
        <v>18</v>
      </c>
      <c r="DR7" s="52"/>
      <c r="DS7" s="52">
        <f>DS8</f>
        <v>44.8</v>
      </c>
      <c r="DT7" s="52">
        <f t="shared" ref="DT7:EB7" si="26">DT8</f>
        <v>49.6</v>
      </c>
      <c r="DU7" s="52">
        <f t="shared" si="26"/>
        <v>49.6</v>
      </c>
      <c r="DV7" s="52">
        <f t="shared" si="26"/>
        <v>60</v>
      </c>
      <c r="DW7" s="52">
        <f t="shared" si="26"/>
        <v>72</v>
      </c>
      <c r="DX7" s="52">
        <f t="shared" si="26"/>
        <v>120.5</v>
      </c>
      <c r="DY7" s="52">
        <f t="shared" si="26"/>
        <v>124.2</v>
      </c>
      <c r="DZ7" s="52">
        <f t="shared" si="26"/>
        <v>121.6</v>
      </c>
      <c r="EA7" s="52">
        <f t="shared" si="26"/>
        <v>118.9</v>
      </c>
      <c r="EB7" s="52">
        <f t="shared" si="26"/>
        <v>121.9</v>
      </c>
      <c r="EC7" s="52"/>
      <c r="ED7" s="52">
        <f>ED8</f>
        <v>37.9</v>
      </c>
      <c r="EE7" s="52">
        <f t="shared" ref="EE7:EM7" si="27">EE8</f>
        <v>41.6</v>
      </c>
      <c r="EF7" s="52">
        <f t="shared" si="27"/>
        <v>45.2</v>
      </c>
      <c r="EG7" s="52">
        <f t="shared" si="27"/>
        <v>48.2</v>
      </c>
      <c r="EH7" s="52">
        <f t="shared" si="27"/>
        <v>50.7</v>
      </c>
      <c r="EI7" s="52">
        <f t="shared" si="27"/>
        <v>54.6</v>
      </c>
      <c r="EJ7" s="52">
        <f t="shared" si="27"/>
        <v>56.9</v>
      </c>
      <c r="EK7" s="52">
        <f t="shared" si="27"/>
        <v>58.1</v>
      </c>
      <c r="EL7" s="52">
        <f t="shared" si="27"/>
        <v>59.4</v>
      </c>
      <c r="EM7" s="52">
        <f t="shared" si="27"/>
        <v>59.1</v>
      </c>
      <c r="EN7" s="52"/>
      <c r="EO7" s="52">
        <f>EO8</f>
        <v>69.900000000000006</v>
      </c>
      <c r="EP7" s="52">
        <f t="shared" ref="EP7:EX7" si="28">EP8</f>
        <v>72.900000000000006</v>
      </c>
      <c r="EQ7" s="52">
        <f t="shared" si="28"/>
        <v>75.7</v>
      </c>
      <c r="ER7" s="52">
        <f t="shared" si="28"/>
        <v>77.599999999999994</v>
      </c>
      <c r="ES7" s="52">
        <f t="shared" si="28"/>
        <v>77.2</v>
      </c>
      <c r="ET7" s="52">
        <f t="shared" si="28"/>
        <v>71.7</v>
      </c>
      <c r="EU7" s="52">
        <f t="shared" si="28"/>
        <v>72.900000000000006</v>
      </c>
      <c r="EV7" s="52">
        <f t="shared" si="28"/>
        <v>73.900000000000006</v>
      </c>
      <c r="EW7" s="52">
        <f t="shared" si="28"/>
        <v>74.3</v>
      </c>
      <c r="EX7" s="52">
        <f t="shared" si="28"/>
        <v>72.2</v>
      </c>
      <c r="EY7" s="52"/>
      <c r="EZ7" s="53">
        <f>EZ8</f>
        <v>50425779</v>
      </c>
      <c r="FA7" s="53">
        <f t="shared" ref="FA7:FI7" si="29">FA8</f>
        <v>51007955</v>
      </c>
      <c r="FB7" s="53">
        <f t="shared" si="29"/>
        <v>51398538</v>
      </c>
      <c r="FC7" s="53">
        <f t="shared" si="29"/>
        <v>52323131</v>
      </c>
      <c r="FD7" s="53">
        <f t="shared" si="29"/>
        <v>52517322</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262129</v>
      </c>
      <c r="D8" s="55">
        <v>46</v>
      </c>
      <c r="E8" s="55">
        <v>6</v>
      </c>
      <c r="F8" s="55">
        <v>0</v>
      </c>
      <c r="G8" s="55">
        <v>1</v>
      </c>
      <c r="H8" s="55" t="s">
        <v>168</v>
      </c>
      <c r="I8" s="55" t="s">
        <v>169</v>
      </c>
      <c r="J8" s="55" t="s">
        <v>170</v>
      </c>
      <c r="K8" s="55" t="s">
        <v>171</v>
      </c>
      <c r="L8" s="55" t="s">
        <v>172</v>
      </c>
      <c r="M8" s="55" t="s">
        <v>173</v>
      </c>
      <c r="N8" s="55" t="s">
        <v>174</v>
      </c>
      <c r="O8" s="55" t="s">
        <v>175</v>
      </c>
      <c r="P8" s="55" t="s">
        <v>176</v>
      </c>
      <c r="Q8" s="56">
        <v>19</v>
      </c>
      <c r="R8" s="55" t="s">
        <v>40</v>
      </c>
      <c r="S8" s="55" t="s">
        <v>177</v>
      </c>
      <c r="T8" s="55" t="s">
        <v>178</v>
      </c>
      <c r="U8" s="56">
        <v>51031</v>
      </c>
      <c r="V8" s="56">
        <v>15714</v>
      </c>
      <c r="W8" s="55" t="s">
        <v>40</v>
      </c>
      <c r="X8" s="55" t="s">
        <v>179</v>
      </c>
      <c r="Y8" s="57" t="s">
        <v>180</v>
      </c>
      <c r="Z8" s="56">
        <v>199</v>
      </c>
      <c r="AA8" s="56" t="s">
        <v>40</v>
      </c>
      <c r="AB8" s="56" t="s">
        <v>40</v>
      </c>
      <c r="AC8" s="56" t="s">
        <v>40</v>
      </c>
      <c r="AD8" s="56" t="s">
        <v>40</v>
      </c>
      <c r="AE8" s="56">
        <v>199</v>
      </c>
      <c r="AF8" s="56">
        <v>132</v>
      </c>
      <c r="AG8" s="56" t="s">
        <v>40</v>
      </c>
      <c r="AH8" s="56">
        <v>132</v>
      </c>
      <c r="AI8" s="58">
        <v>92</v>
      </c>
      <c r="AJ8" s="58">
        <v>94.4</v>
      </c>
      <c r="AK8" s="58">
        <v>100.1</v>
      </c>
      <c r="AL8" s="58">
        <v>100.8</v>
      </c>
      <c r="AM8" s="58">
        <v>93.4</v>
      </c>
      <c r="AN8" s="58">
        <v>96.9</v>
      </c>
      <c r="AO8" s="58">
        <v>100.6</v>
      </c>
      <c r="AP8" s="58">
        <v>105.9</v>
      </c>
      <c r="AQ8" s="58">
        <v>104.3</v>
      </c>
      <c r="AR8" s="58">
        <v>96.3</v>
      </c>
      <c r="AS8" s="58">
        <v>96.6</v>
      </c>
      <c r="AT8" s="58">
        <v>85.9</v>
      </c>
      <c r="AU8" s="58">
        <v>87.8</v>
      </c>
      <c r="AV8" s="58">
        <v>86.5</v>
      </c>
      <c r="AW8" s="58">
        <v>83.8</v>
      </c>
      <c r="AX8" s="58">
        <v>80.8</v>
      </c>
      <c r="AY8" s="58">
        <v>84.3</v>
      </c>
      <c r="AZ8" s="58">
        <v>80.7</v>
      </c>
      <c r="BA8" s="58">
        <v>82.2</v>
      </c>
      <c r="BB8" s="58">
        <v>81.7</v>
      </c>
      <c r="BC8" s="58">
        <v>81</v>
      </c>
      <c r="BD8" s="58">
        <v>86.6</v>
      </c>
      <c r="BE8" s="59">
        <v>80.8</v>
      </c>
      <c r="BF8" s="59">
        <v>82.8</v>
      </c>
      <c r="BG8" s="59">
        <v>80.7</v>
      </c>
      <c r="BH8" s="59">
        <v>77.599999999999994</v>
      </c>
      <c r="BI8" s="59">
        <v>74.400000000000006</v>
      </c>
      <c r="BJ8" s="59">
        <v>80.599999999999994</v>
      </c>
      <c r="BK8" s="59">
        <v>77.099999999999994</v>
      </c>
      <c r="BL8" s="59">
        <v>78.599999999999994</v>
      </c>
      <c r="BM8" s="59">
        <v>78.099999999999994</v>
      </c>
      <c r="BN8" s="59">
        <v>77.5</v>
      </c>
      <c r="BO8" s="59">
        <v>83.9</v>
      </c>
      <c r="BP8" s="58">
        <v>68.900000000000006</v>
      </c>
      <c r="BQ8" s="58">
        <v>70.2</v>
      </c>
      <c r="BR8" s="58">
        <v>66.599999999999994</v>
      </c>
      <c r="BS8" s="58">
        <v>67.7</v>
      </c>
      <c r="BT8" s="58">
        <v>70.2</v>
      </c>
      <c r="BU8" s="58">
        <v>70.400000000000006</v>
      </c>
      <c r="BV8" s="58">
        <v>65.8</v>
      </c>
      <c r="BW8" s="58">
        <v>65</v>
      </c>
      <c r="BX8" s="58">
        <v>63.3</v>
      </c>
      <c r="BY8" s="58">
        <v>64.7</v>
      </c>
      <c r="BZ8" s="58">
        <v>68.7</v>
      </c>
      <c r="CA8" s="59">
        <v>33409</v>
      </c>
      <c r="CB8" s="59">
        <v>34107</v>
      </c>
      <c r="CC8" s="59">
        <v>41571</v>
      </c>
      <c r="CD8" s="59">
        <v>44534</v>
      </c>
      <c r="CE8" s="59">
        <v>44314</v>
      </c>
      <c r="CF8" s="59">
        <v>35788</v>
      </c>
      <c r="CG8" s="59">
        <v>37855</v>
      </c>
      <c r="CH8" s="59">
        <v>39289</v>
      </c>
      <c r="CI8" s="59">
        <v>40846</v>
      </c>
      <c r="CJ8" s="59">
        <v>41075</v>
      </c>
      <c r="CK8" s="58">
        <v>62428</v>
      </c>
      <c r="CL8" s="59">
        <v>14627</v>
      </c>
      <c r="CM8" s="59">
        <v>15224</v>
      </c>
      <c r="CN8" s="59">
        <v>14648</v>
      </c>
      <c r="CO8" s="59">
        <v>10717</v>
      </c>
      <c r="CP8" s="59">
        <v>9053</v>
      </c>
      <c r="CQ8" s="59">
        <v>10602</v>
      </c>
      <c r="CR8" s="59">
        <v>11234</v>
      </c>
      <c r="CS8" s="59">
        <v>11512</v>
      </c>
      <c r="CT8" s="59">
        <v>11831</v>
      </c>
      <c r="CU8" s="59">
        <v>11652</v>
      </c>
      <c r="CV8" s="58">
        <v>18236</v>
      </c>
      <c r="CW8" s="59">
        <v>49.2</v>
      </c>
      <c r="CX8" s="59">
        <v>48.8</v>
      </c>
      <c r="CY8" s="59">
        <v>49.6</v>
      </c>
      <c r="CZ8" s="59">
        <v>56.1</v>
      </c>
      <c r="DA8" s="59">
        <v>62.1</v>
      </c>
      <c r="DB8" s="59">
        <v>63.3</v>
      </c>
      <c r="DC8" s="59">
        <v>68.5</v>
      </c>
      <c r="DD8" s="59">
        <v>67.099999999999994</v>
      </c>
      <c r="DE8" s="59">
        <v>66.900000000000006</v>
      </c>
      <c r="DF8" s="59">
        <v>68.099999999999994</v>
      </c>
      <c r="DG8" s="59">
        <v>56.1</v>
      </c>
      <c r="DH8" s="59">
        <v>29</v>
      </c>
      <c r="DI8" s="59">
        <v>28.4</v>
      </c>
      <c r="DJ8" s="59">
        <v>28.2</v>
      </c>
      <c r="DK8" s="59">
        <v>20.399999999999999</v>
      </c>
      <c r="DL8" s="59">
        <v>18</v>
      </c>
      <c r="DM8" s="59">
        <v>17.5</v>
      </c>
      <c r="DN8" s="59">
        <v>17.5</v>
      </c>
      <c r="DO8" s="59">
        <v>17.3</v>
      </c>
      <c r="DP8" s="59">
        <v>17.899999999999999</v>
      </c>
      <c r="DQ8" s="59">
        <v>18</v>
      </c>
      <c r="DR8" s="59">
        <v>26.4</v>
      </c>
      <c r="DS8" s="59">
        <v>44.8</v>
      </c>
      <c r="DT8" s="59">
        <v>49.6</v>
      </c>
      <c r="DU8" s="59">
        <v>49.6</v>
      </c>
      <c r="DV8" s="59">
        <v>60</v>
      </c>
      <c r="DW8" s="59">
        <v>72</v>
      </c>
      <c r="DX8" s="59">
        <v>120.5</v>
      </c>
      <c r="DY8" s="59">
        <v>124.2</v>
      </c>
      <c r="DZ8" s="59">
        <v>121.6</v>
      </c>
      <c r="EA8" s="59">
        <v>118.9</v>
      </c>
      <c r="EB8" s="59">
        <v>121.9</v>
      </c>
      <c r="EC8" s="59">
        <v>54.5</v>
      </c>
      <c r="ED8" s="58">
        <v>37.9</v>
      </c>
      <c r="EE8" s="58">
        <v>41.6</v>
      </c>
      <c r="EF8" s="58">
        <v>45.2</v>
      </c>
      <c r="EG8" s="58">
        <v>48.2</v>
      </c>
      <c r="EH8" s="58">
        <v>50.7</v>
      </c>
      <c r="EI8" s="58">
        <v>54.6</v>
      </c>
      <c r="EJ8" s="58">
        <v>56.9</v>
      </c>
      <c r="EK8" s="58">
        <v>58.1</v>
      </c>
      <c r="EL8" s="58">
        <v>59.4</v>
      </c>
      <c r="EM8" s="58">
        <v>59.1</v>
      </c>
      <c r="EN8" s="58">
        <v>57</v>
      </c>
      <c r="EO8" s="58">
        <v>69.900000000000006</v>
      </c>
      <c r="EP8" s="58">
        <v>72.900000000000006</v>
      </c>
      <c r="EQ8" s="58">
        <v>75.7</v>
      </c>
      <c r="ER8" s="58">
        <v>77.599999999999994</v>
      </c>
      <c r="ES8" s="58">
        <v>77.2</v>
      </c>
      <c r="ET8" s="58">
        <v>71.7</v>
      </c>
      <c r="EU8" s="58">
        <v>72.900000000000006</v>
      </c>
      <c r="EV8" s="58">
        <v>73.900000000000006</v>
      </c>
      <c r="EW8" s="58">
        <v>74.3</v>
      </c>
      <c r="EX8" s="58">
        <v>72.2</v>
      </c>
      <c r="EY8" s="58">
        <v>70.400000000000006</v>
      </c>
      <c r="EZ8" s="59">
        <v>50425779</v>
      </c>
      <c r="FA8" s="59">
        <v>51007955</v>
      </c>
      <c r="FB8" s="59">
        <v>51398538</v>
      </c>
      <c r="FC8" s="59">
        <v>52323131</v>
      </c>
      <c r="FD8" s="59">
        <v>52517322</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2025-02-03T02:23:25Z</cp:lastPrinted>
  <dcterms:created xsi:type="dcterms:W3CDTF">2025-01-16T06:43:10Z</dcterms:created>
  <dcterms:modified xsi:type="dcterms:W3CDTF">2025-02-04T04:47:19Z</dcterms:modified>
  <cp:category/>
</cp:coreProperties>
</file>