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2 京田辺市\"/>
    </mc:Choice>
  </mc:AlternateContent>
  <xr:revisionPtr revIDLastSave="0" documentId="13_ncr:1_{1F1AE6F6-CF13-4029-A289-7E1116A94947}" xr6:coauthVersionLast="36" xr6:coauthVersionMax="47" xr10:uidLastSave="{00000000-0000-0000-0000-000000000000}"/>
  <workbookProtection workbookAlgorithmName="SHA-512" workbookHashValue="gslphTzWshl1w/dN6Q7OoOuaGhQmy+WIOQ7TMj3LETiKBThHpw8/cWsZSpL4GPcIhYlEvQiuxM1pqWx2ywP5mA==" workbookSaltValue="WhH196fjyofjByWErftB3Q=="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F85" i="4"/>
  <c r="E85" i="4"/>
  <c r="AL10" i="4"/>
  <c r="P10" i="4"/>
  <c r="I10" i="4"/>
  <c r="AT8" i="4"/>
  <c r="AL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<sst xmlns="http://schemas.openxmlformats.org/spreadsheetml/2006/main" count="231" uniqueCount="117">
  <si>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</si>
  <si>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</si>
  <si>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</si>
  <si>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</si>
  <si>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</si>
  <si>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</si>
  <si>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</si>
  <si>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</si>
  <si>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</si>
  <si>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</si>
  <si>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</si>
  <si>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</si>
  <si>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</si>
  <si>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</si>
  <si>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</si>
  <si>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</si>
  <si>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</si>
  <si>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</si>
  <si>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</si>
  <si>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</si>
  <si>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</si>
  <si>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</si>
  <si>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</si>
  <si>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</si>
  <si>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</si>
  <si>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</si>
  <si>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</si>
  <si>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</si>
  <si>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</si>
  <si>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</si>
  <si>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</si>
  <si>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</si>
  <si>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</si>
  <si>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</si>
  <si>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</si>
  <si>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</si>
  <si>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</si>
  <si>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</si>
  <si>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</si>
  <si>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</si>
  <si>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</si>
  <si>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</si>
  <si>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</si>
  <si>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</si>
  <si>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</si>
  <si>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</si>
  <si>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</si>
  <si>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</si>
  <si>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</si>
  <si>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</si>
  <si>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</si>
  <si>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</si>
  <si>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</si>
  <si>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</si>
  <si>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</si>
  <si>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</si>
  <si>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</si>
  <si>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</si>
  <si>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</si>
  <si>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</si>
  <si>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</si>
  <si>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</si>
  <si>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</si>
  <si>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</si>
  <si>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</si>
  <si>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</si>
  <si>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</si>
  <si>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</si>
  <si>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</si>
  <si>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</si>
  <si>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</si>
  <si>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</si>
  <si>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</si>
  <si>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</si>
  <si>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</si>
  <si>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</si>
  <si>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</si>
  <si>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</si>
  <si>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</si>
  <si>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</si>
  <si>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</si>
  <si>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</si>
  <si>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</si>
  <si>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</si>
  <si>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</si>
  <si>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</si>
  <si>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</si>
  <si>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</si>
  <si>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</si>
  <si>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</si>
  <si>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</si>
  <si>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</si>
  <si>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</si>
  <si>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</si>
  <si>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</si>
  <si>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</si>
  <si>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</si>
  <si>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</si>
  <si>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</si>
  <si>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</si>
  <si>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</si>
  <si>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</si>
  <si>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</si>
  <si>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</si>
  <si>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</si>
  <si>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</si>
  <si>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</si>
  <si>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</si>
  <si>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</si>
  <si>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</si>
  <si>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</si>
  <si>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</si>
  <si>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</si>
  <si>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</si>
  <si>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5年度の経費回収率が25.32％と汚水処理費用を集落排水利用者からの使用料で回収できていないという赤字経営の状況にあり、収支不足は一般会計繰入金で補填する状況が続いています。経費回収率と施設利用率は、機能診断の結果を踏まえ、機器の改築更新計画等の最適化構想を策定し、さらに農業集落排水施設の統廃合を検討する再編計画を策定し、事業全体の効率化を目指すことにより、改善方策を検討します。　　　　　　　　　　　　　　　　　　　　　　　　　　　　　　　　　　　　　　　　　　　　　　　　　　　　　　　　　　　　 
　また、集落排水施設等の整備費を賄うための企業債残高が償還のピークは過ぎたものの高く、経営上の課題となっています。　　　　　　　　　　　　　　　　　　　　　　　　　　　　　　　　　　　　　　　　　　　　　　　　　　　　　　　　　　　　　　　　　　　　　　　　　　　　　　　　　　　　　　　　　　　　　　　　　　　　　　　　　　　　　　　　　　　　
　今後は、管渠等施設の更新に伴う投資が増加する一方で、使用料収入の減少が懸念され、経営はより一層厳しさを増すことが予想されます。令和２年４月に上下水道事業経営審議会から下水道ビジョン・経営戦略の策定と上下水道事業経営のあり方を答申いただきました。答申に基づき、過度な使用者負担を抑えた事業経営を行うために、現行どおり一般会計からの繰入金によって、必要となる経費を補てんする計画を継続します。</t>
    <rPh sb="1" eb="3">
      <t>レイワ</t>
    </rPh>
    <rPh sb="4" eb="6">
      <t>ネンド</t>
    </rPh>
    <rPh sb="7" eb="9">
      <t>ケイヒ</t>
    </rPh>
    <rPh sb="9" eb="12">
      <t>カイシュウリツ</t>
    </rPh>
    <rPh sb="20" eb="22">
      <t>オスイ</t>
    </rPh>
    <rPh sb="22" eb="24">
      <t>ショリ</t>
    </rPh>
    <rPh sb="24" eb="26">
      <t>ヒヨウ</t>
    </rPh>
    <rPh sb="27" eb="29">
      <t>シュウラク</t>
    </rPh>
    <rPh sb="29" eb="31">
      <t>ハイスイ</t>
    </rPh>
    <rPh sb="31" eb="34">
      <t>リヨウシャ</t>
    </rPh>
    <rPh sb="37" eb="40">
      <t>シヨウリョウ</t>
    </rPh>
    <rPh sb="41" eb="43">
      <t>カイシュウ</t>
    </rPh>
    <rPh sb="52" eb="54">
      <t>アカジ</t>
    </rPh>
    <rPh sb="54" eb="56">
      <t>ケイエイ</t>
    </rPh>
    <rPh sb="57" eb="59">
      <t>ジョウキョウ</t>
    </rPh>
    <rPh sb="63" eb="65">
      <t>シュウシ</t>
    </rPh>
    <rPh sb="65" eb="67">
      <t>フソク</t>
    </rPh>
    <rPh sb="68" eb="70">
      <t>イッパン</t>
    </rPh>
    <rPh sb="70" eb="72">
      <t>カイケイ</t>
    </rPh>
    <rPh sb="72" eb="75">
      <t>クリイレキン</t>
    </rPh>
    <rPh sb="76" eb="78">
      <t>ホテン</t>
    </rPh>
    <rPh sb="80" eb="82">
      <t>ジョウキョウ</t>
    </rPh>
    <rPh sb="83" eb="84">
      <t>ツヅ</t>
    </rPh>
    <rPh sb="260" eb="262">
      <t>シュウラク</t>
    </rPh>
    <rPh sb="262" eb="264">
      <t>ハイスイ</t>
    </rPh>
    <rPh sb="264" eb="266">
      <t>シセツ</t>
    </rPh>
    <rPh sb="266" eb="267">
      <t>トウ</t>
    </rPh>
    <rPh sb="268" eb="271">
      <t>セイビヒ</t>
    </rPh>
    <rPh sb="272" eb="273">
      <t>マカナ</t>
    </rPh>
    <rPh sb="277" eb="280">
      <t>キギョウサイ</t>
    </rPh>
    <rPh sb="280" eb="282">
      <t>ザンダカ</t>
    </rPh>
    <rPh sb="283" eb="285">
      <t>ショウカン</t>
    </rPh>
    <rPh sb="290" eb="291">
      <t>ス</t>
    </rPh>
    <rPh sb="296" eb="297">
      <t>タカ</t>
    </rPh>
    <rPh sb="299" eb="302">
      <t>ケイエイジョウ</t>
    </rPh>
    <rPh sb="303" eb="305">
      <t>カダイ</t>
    </rPh>
    <rPh sb="553" eb="555">
      <t>トウシン</t>
    </rPh>
    <rPh sb="556" eb="557">
      <t>モト</t>
    </rPh>
    <rPh sb="560" eb="562">
      <t>カド</t>
    </rPh>
    <rPh sb="563" eb="566">
      <t>シヨウシャ</t>
    </rPh>
    <rPh sb="566" eb="568">
      <t>フタン</t>
    </rPh>
    <rPh sb="569" eb="570">
      <t>オサ</t>
    </rPh>
    <rPh sb="572" eb="574">
      <t>ジギョウ</t>
    </rPh>
    <rPh sb="574" eb="576">
      <t>ケイエイ</t>
    </rPh>
    <rPh sb="577" eb="578">
      <t>オコナ</t>
    </rPh>
    <rPh sb="583" eb="585">
      <t>ゲンコウ</t>
    </rPh>
    <rPh sb="588" eb="590">
      <t>イッパン</t>
    </rPh>
    <rPh sb="590" eb="592">
      <t>カイケイ</t>
    </rPh>
    <rPh sb="595" eb="597">
      <t>クリイレ</t>
    </rPh>
    <rPh sb="597" eb="598">
      <t>キン</t>
    </rPh>
    <rPh sb="603" eb="605">
      <t>ヒツヨウ</t>
    </rPh>
    <rPh sb="608" eb="610">
      <t>ケイヒ</t>
    </rPh>
    <rPh sb="611" eb="612">
      <t>ホ</t>
    </rPh>
    <rPh sb="616" eb="618">
      <t>ケイカク</t>
    </rPh>
    <rPh sb="619" eb="621">
      <t>ケイゾク</t>
    </rPh>
    <phoneticPr fontId="4"/>
  </si>
  <si>
    <t>①経常収支比率は、処理区域内人口の減少に伴い、使用料収入は減少しており、一般会計繰入金に依存する状況が続いています。
②営業収益に対して累積欠損金の状況を示す累積欠損金比率は、累積欠損金が発生していないため、０％となっています。
③短期的な支払い能力を示す流動比率については、一般会計からの繰入金により十分な現金を確保していることから、令和3年度から100%以上を保っています。　　　　　　　　　　　　　　　　　　　　　　　　　　　　　　　　　　　　　　　　　　　　　　　　　　　　　　　　④企業債残高対事業規模比率は、企業債の償還金のほとんどを一般会計繰入金により賄っているため、0%です。事業の完了に伴い、企業債残高は減少していますが、⑤の経費回収率と同じく、必要経費の収入が一般会計からの繰入金に依存しており、使用料収入で賄えていません。　　　　　　　　　　　　　　　　　　　　　　　　　　　　　　　　　　　　　　　　　　　　　　　　　　　　　　　　　　　　　　　　　　　　　　　　　　　　　　　　　　　　　　　　　　　　　　　　　　　　　　　　⑥汚水処理原価は汚水処理量に関わらず、処理費用がかかることと、施設が1事業内に3地区の処理施設がそれぞれ設置されていることから過大であり効率的に利用していない状況のため、平均値よりも高い値です。
⑦施設利用率は、施設が過大で効率的に利用していない状況のため、平均値よりも低い値です。　　　　　　　　　　　　　　　　　　　　　　　　　　　　　　　　　　　　　　　　　　　　　　　　　　　　　　　　　　　　　　　　　　　　　　　　　　　　　⑧水洗化率は世帯の減少等により影響を受けていますが、ほぼ横ばいです。地域の水質を守るという観点から類似団体平均値より高い水洗化率となっています。　　　　　　</t>
    <rPh sb="1" eb="3">
      <t>ケイジョウ</t>
    </rPh>
    <rPh sb="147" eb="148">
      <t>キン</t>
    </rPh>
    <rPh sb="168" eb="170">
      <t>レイワ</t>
    </rPh>
    <rPh sb="182" eb="183">
      <t>タモ</t>
    </rPh>
    <rPh sb="264" eb="266">
      <t>ショウカン</t>
    </rPh>
    <rPh sb="266" eb="267">
      <t>キン</t>
    </rPh>
    <rPh sb="273" eb="275">
      <t>イッパン</t>
    </rPh>
    <rPh sb="275" eb="277">
      <t>カイケイ</t>
    </rPh>
    <rPh sb="277" eb="278">
      <t>ク</t>
    </rPh>
    <rPh sb="278" eb="279">
      <t>イ</t>
    </rPh>
    <rPh sb="279" eb="280">
      <t>キン</t>
    </rPh>
    <rPh sb="283" eb="284">
      <t>マカナ</t>
    </rPh>
    <rPh sb="322" eb="324">
      <t>ケイヒ</t>
    </rPh>
    <rPh sb="324" eb="327">
      <t>カイシュウリツ</t>
    </rPh>
    <rPh sb="328" eb="329">
      <t>オナ</t>
    </rPh>
    <rPh sb="337" eb="339">
      <t>シュウニュウ</t>
    </rPh>
    <rPh sb="340" eb="342">
      <t>イッパン</t>
    </rPh>
    <rPh sb="342" eb="344">
      <t>カイケイ</t>
    </rPh>
    <rPh sb="347" eb="350">
      <t>クリイレキン</t>
    </rPh>
    <rPh sb="351" eb="353">
      <t>イゾン</t>
    </rPh>
    <rPh sb="484" eb="486">
      <t>オスイ</t>
    </rPh>
    <rPh sb="486" eb="488">
      <t>ショリ</t>
    </rPh>
    <rPh sb="488" eb="489">
      <t>リョウ</t>
    </rPh>
    <rPh sb="490" eb="491">
      <t>カカ</t>
    </rPh>
    <rPh sb="495" eb="497">
      <t>ショリ</t>
    </rPh>
    <rPh sb="497" eb="499">
      <t>ヒヨウ</t>
    </rPh>
    <rPh sb="511" eb="513">
      <t>ジギョウ</t>
    </rPh>
    <rPh sb="513" eb="514">
      <t>ナイ</t>
    </rPh>
    <rPh sb="516" eb="518">
      <t>チク</t>
    </rPh>
    <rPh sb="519" eb="521">
      <t>ショリ</t>
    </rPh>
    <rPh sb="521" eb="523">
      <t>シセツ</t>
    </rPh>
    <rPh sb="528" eb="530">
      <t>セッチ</t>
    </rPh>
    <rPh sb="561" eb="563">
      <t>ヘイキン</t>
    </rPh>
    <rPh sb="563" eb="564">
      <t>チ</t>
    </rPh>
    <rPh sb="567" eb="568">
      <t>タカ</t>
    </rPh>
    <rPh sb="569" eb="570">
      <t>アタイ</t>
    </rPh>
    <rPh sb="575" eb="577">
      <t>シセツ</t>
    </rPh>
    <rPh sb="577" eb="579">
      <t>リヨウ</t>
    </rPh>
    <rPh sb="579" eb="580">
      <t>リツ</t>
    </rPh>
    <rPh sb="611" eb="612">
      <t>ヒク</t>
    </rPh>
    <rPh sb="709" eb="711">
      <t>エイキョウ</t>
    </rPh>
    <rPh sb="712" eb="713">
      <t>ウ</t>
    </rPh>
    <rPh sb="722" eb="723">
      <t>ヨコ</t>
    </rPh>
    <phoneticPr fontId="4"/>
  </si>
  <si>
    <t>①有形固定資産減価償却率は、平成30年度に法適用したところであるため、減価償却実積が少なく、全国平均、類似団体平均と同程度に推移しています。
②③平成6年に供用を開始し、法定耐用年数を経過した施設はないため、低い数値です。また、平成30年度に機能診断を実施し、令和元年度に施設の最適整備構想を策定し、今後、施設の改築・更新に取り組んでいきます。また今後、再編計画により、公共下水道への接続等を含め、施設の存続や統合について検討していきます。</t>
    <rPh sb="46" eb="48">
      <t>ゼンコク</t>
    </rPh>
    <rPh sb="48" eb="50">
      <t>ヘイキン</t>
    </rPh>
    <rPh sb="51" eb="53">
      <t>ルイジ</t>
    </rPh>
    <rPh sb="53" eb="55">
      <t>ダンタイ</t>
    </rPh>
    <rPh sb="55" eb="57">
      <t>ヘイキン</t>
    </rPh>
    <rPh sb="58" eb="61">
      <t>ドウテイド</t>
    </rPh>
    <rPh sb="62" eb="64">
      <t>スイイ</t>
    </rPh>
    <rPh sb="73" eb="75">
      <t>ヘイセイ</t>
    </rPh>
    <rPh sb="76" eb="77">
      <t>ネン</t>
    </rPh>
    <rPh sb="78" eb="80">
      <t>キョウヨウ</t>
    </rPh>
    <rPh sb="96" eb="98">
      <t>シセツ</t>
    </rPh>
    <rPh sb="114" eb="116">
      <t>ヘイセイ</t>
    </rPh>
    <rPh sb="130" eb="132">
      <t>レイワ</t>
    </rPh>
    <rPh sb="132" eb="133">
      <t>ガン</t>
    </rPh>
    <rPh sb="133" eb="135">
      <t>ネンド</t>
    </rPh>
    <rPh sb="136" eb="138">
      <t>シセツ</t>
    </rPh>
    <rPh sb="146" eb="148">
      <t>サクテイ</t>
    </rPh>
    <rPh sb="194" eb="19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</si>
</sst>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9-4847-A211-DE59B0438A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0B9-4847-A211-DE59B0438A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34.44</c:v>
                </c:pt>
                <c:pt idx="1">
                  <c:v>35.81</c:v>
                </c:pt>
                <c:pt idx="2">
                  <c:v>35.26</c:v>
                </c:pt>
                <c:pt idx="3">
                  <c:v>34.44</c:v>
                </c:pt>
                <c:pt idx="4">
                  <c:v>34.44</c:v>
                </c:pt>
              </c:numCache>
            </c:numRef>
          </c:val>
          <c:extLst>
            <c:ext xmlns:c16="http://schemas.microsoft.com/office/drawing/2014/chart" uri="{C3380CC4-5D6E-409C-BE32-E72D297353CC}">
              <c16:uniqueId val="{00000000-CB8C-4B6B-8584-10FB79C168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B8C-4B6B-8584-10FB79C168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96.29</c:v>
                </c:pt>
                <c:pt idx="1">
                  <c:v>96.15</c:v>
                </c:pt>
                <c:pt idx="2">
                  <c:v>96.13</c:v>
                </c:pt>
                <c:pt idx="3">
                  <c:v>96.62</c:v>
                </c:pt>
                <c:pt idx="4">
                  <c:v>96.74</c:v>
                </c:pt>
              </c:numCache>
            </c:numRef>
          </c:val>
          <c:extLst>
            <c:ext xmlns:c16="http://schemas.microsoft.com/office/drawing/2014/chart" uri="{C3380CC4-5D6E-409C-BE32-E72D297353CC}">
              <c16:uniqueId val="{00000000-F694-4615-9718-D9D4A2A189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694-4615-9718-D9D4A2A189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100.08</c:v>
                </c:pt>
                <c:pt idx="1">
                  <c:v>100.05</c:v>
                </c:pt>
                <c:pt idx="2">
                  <c:v>100.01</c:v>
                </c:pt>
                <c:pt idx="3">
                  <c:v>102.13</c:v>
                </c:pt>
                <c:pt idx="4">
                  <c:v>101.05</c:v>
                </c:pt>
              </c:numCache>
            </c:numRef>
          </c:val>
          <c:extLst>
            <c:ext xmlns:c16="http://schemas.microsoft.com/office/drawing/2014/chart" uri="{C3380CC4-5D6E-409C-BE32-E72D297353CC}">
              <c16:uniqueId val="{00000000-47B4-4C74-9E30-0FA5C88EDD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7B4-4C74-9E30-0FA5C88EDD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12.63</c:v>
                </c:pt>
                <c:pt idx="1">
                  <c:v>16.579999999999998</c:v>
                </c:pt>
                <c:pt idx="2">
                  <c:v>20.11</c:v>
                </c:pt>
                <c:pt idx="3">
                  <c:v>23.61</c:v>
                </c:pt>
                <c:pt idx="4">
                  <c:v>26.8</c:v>
                </c:pt>
              </c:numCache>
            </c:numRef>
          </c:val>
          <c:extLst>
            <c:ext xmlns:c16="http://schemas.microsoft.com/office/drawing/2014/chart" uri="{C3380CC4-5D6E-409C-BE32-E72D297353CC}">
              <c16:uniqueId val="{00000000-8D56-40A5-9311-BE9005DE50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8D56-40A5-9311-BE9005DE50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51-40C7-A0B7-383AF10637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5C51-40C7-A0B7-383AF10637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C0-4D45-80F1-6B0BE7DBB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4C0-4D45-80F1-6B0BE7DBB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68.81</c:v>
                </c:pt>
                <c:pt idx="1">
                  <c:v>94.71</c:v>
                </c:pt>
                <c:pt idx="2">
                  <c:v>161.81</c:v>
                </c:pt>
                <c:pt idx="3">
                  <c:v>186.67</c:v>
                </c:pt>
                <c:pt idx="4">
                  <c:v>217.91</c:v>
                </c:pt>
              </c:numCache>
            </c:numRef>
          </c:val>
          <c:extLst>
            <c:ext xmlns:c16="http://schemas.microsoft.com/office/drawing/2014/chart" uri="{C3380CC4-5D6E-409C-BE32-E72D297353CC}">
              <c16:uniqueId val="{00000000-21FF-4134-997D-813C6BDEB1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21FF-4134-997D-813C6BDEB1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DCC2-4E10-9955-4CB22B1DB7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CC2-4E10-9955-4CB22B1DB7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31.78</c:v>
                </c:pt>
                <c:pt idx="1">
                  <c:v>41.87</c:v>
                </c:pt>
                <c:pt idx="2">
                  <c:v>38.770000000000003</c:v>
                </c:pt>
                <c:pt idx="3">
                  <c:v>28.05</c:v>
                </c:pt>
                <c:pt idx="4">
                  <c:v>25.32</c:v>
                </c:pt>
              </c:numCache>
            </c:numRef>
          </c:val>
          <c:extLst>
            <c:ext xmlns:c16="http://schemas.microsoft.com/office/drawing/2014/chart" uri="{C3380CC4-5D6E-409C-BE32-E72D297353CC}">
              <c16:uniqueId val="{00000000-5D8B-4B87-A787-D08E6AA9A3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D8B-4B87-A787-D08E6AA9A3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644.39</c:v>
                </c:pt>
                <c:pt idx="1">
                  <c:v>510.67</c:v>
                </c:pt>
                <c:pt idx="2">
                  <c:v>554.70000000000005</c:v>
                </c:pt>
                <c:pt idx="3">
                  <c:v>700.4</c:v>
                </c:pt>
                <c:pt idx="4">
                  <c:v>805.23</c:v>
                </c:pt>
              </c:numCache>
            </c:numRef>
          </c:val>
          <c:extLst>
            <c:ext xmlns:c16="http://schemas.microsoft.com/office/drawing/2014/chart" uri="{C3380CC4-5D6E-409C-BE32-E72D297353CC}">
              <c16:uniqueId val="{00000000-A506-48D6-9152-4E10D7C060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506-48D6-9152-4E10D7C060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80" zoomScaleNormal="80" workbookViewId="0">
      <selection activeCell="CC54" sqref="CC5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京都府　京田辺市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自治体職員</v>
      </c>
      <c r="AE8" s="71"/>
      <c r="AF8" s="71"/>
      <c r="AG8" s="71"/>
      <c r="AH8" s="71"/>
      <c r="AI8" s="71"/>
      <c r="AJ8" s="71"/>
      <c r="AK8" s="3"/>
      <c r="AL8" s="50">
        <f>データ!S6</f>
        <v>71865</v>
      </c>
      <c r="AM8" s="50"/>
      <c r="AN8" s="50"/>
      <c r="AO8" s="50"/>
      <c r="AP8" s="50"/>
      <c r="AQ8" s="50"/>
      <c r="AR8" s="50"/>
      <c r="AS8" s="50"/>
      <c r="AT8" s="51">
        <f>データ!T6</f>
        <v>42.92</v>
      </c>
      <c r="AU8" s="51"/>
      <c r="AV8" s="51"/>
      <c r="AW8" s="51"/>
      <c r="AX8" s="51"/>
      <c r="AY8" s="51"/>
      <c r="AZ8" s="51"/>
      <c r="BA8" s="51"/>
      <c r="BB8" s="51">
        <f>データ!U6</f>
        <v>1674.39</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79.98</v>
      </c>
      <c r="J10" s="51"/>
      <c r="K10" s="51"/>
      <c r="L10" s="51"/>
      <c r="M10" s="51"/>
      <c r="N10" s="51"/>
      <c r="O10" s="51"/>
      <c r="P10" s="51">
        <f>データ!P6</f>
        <v>0.73</v>
      </c>
      <c r="Q10" s="51"/>
      <c r="R10" s="51"/>
      <c r="S10" s="51"/>
      <c r="T10" s="51"/>
      <c r="U10" s="51"/>
      <c r="V10" s="51"/>
      <c r="W10" s="51">
        <f>データ!Q6</f>
        <v>100</v>
      </c>
      <c r="X10" s="51"/>
      <c r="Y10" s="51"/>
      <c r="Z10" s="51"/>
      <c r="AA10" s="51"/>
      <c r="AB10" s="51"/>
      <c r="AC10" s="51"/>
      <c r="AD10" s="50">
        <f>データ!R6</f>
        <v>4300</v>
      </c>
      <c r="AE10" s="50"/>
      <c r="AF10" s="50"/>
      <c r="AG10" s="50"/>
      <c r="AH10" s="50"/>
      <c r="AI10" s="50"/>
      <c r="AJ10" s="50"/>
      <c r="AK10" s="2"/>
      <c r="AL10" s="50">
        <f>データ!V6</f>
        <v>521</v>
      </c>
      <c r="AM10" s="50"/>
      <c r="AN10" s="50"/>
      <c r="AO10" s="50"/>
      <c r="AP10" s="50"/>
      <c r="AQ10" s="50"/>
      <c r="AR10" s="50"/>
      <c r="AS10" s="50"/>
      <c r="AT10" s="51">
        <f>データ!W6</f>
        <v>0.18</v>
      </c>
      <c r="AU10" s="51"/>
      <c r="AV10" s="51"/>
      <c r="AW10" s="51"/>
      <c r="AX10" s="51"/>
      <c r="AY10" s="51"/>
      <c r="AZ10" s="51"/>
      <c r="BA10" s="51"/>
      <c r="BB10" s="51">
        <f>データ!X6</f>
        <v>2894.44</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74LBA2twb54XUXdlo/CCAcr/mlSB4Vv8RybX8y5qExh7mBGI0ikR4jEo4cPSY2uMLjQpk+arH21AePpM4GXEQ==" saltValue="hUe+TH1LaqmLrwzZFQKQ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262111</v>
      </c>
      <c r="D6" s="19">
        <f t="shared" si="3"/>
        <v>46</v>
      </c>
      <c r="E6" s="19">
        <f t="shared" si="3"/>
        <v>17</v>
      </c>
      <c r="F6" s="19">
        <f t="shared" si="3"/>
        <v>5</v>
      </c>
      <c r="G6" s="19">
        <f t="shared" si="3"/>
        <v>0</v>
      </c>
      <c r="H6" s="19" t="str">
        <f t="shared" si="3"/>
        <v>京都府　京田辺市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79.98</v>
      </c>
      <c r="P6" s="20">
        <f t="shared" si="3"/>
        <v>0.73</v>
      </c>
      <c r="Q6" s="20">
        <f t="shared" si="3"/>
        <v>100</v>
      </c>
      <c r="R6" s="20">
        <f t="shared" si="3"/>
        <v>4300</v>
      </c>
      <c r="S6" s="20">
        <f t="shared" si="3"/>
        <v>71865</v>
      </c>
      <c r="T6" s="20">
        <f t="shared" si="3"/>
        <v>42.92</v>
      </c>
      <c r="U6" s="20">
        <f t="shared" si="3"/>
        <v>1674.39</v>
      </c>
      <c r="V6" s="20">
        <f t="shared" si="3"/>
        <v>521</v>
      </c>
      <c r="W6" s="20">
        <f t="shared" si="3"/>
        <v>0.18</v>
      </c>
      <c r="X6" s="20">
        <f t="shared" si="3"/>
        <v>2894.44</v>
      </c>
      <c r="Y6" s="21">
        <f>IF(Y7="",NA(),Y7)</f>
        <v>100.08</v>
      </c>
      <c r="Z6" s="21">
        <f t="shared" ref="Z6:AH6" si="4">IF(Z7="",NA(),Z7)</f>
        <v>100.05</v>
      </c>
      <c r="AA6" s="21">
        <f t="shared" si="4"/>
        <v>100.01</v>
      </c>
      <c r="AB6" s="21">
        <f t="shared" si="4"/>
        <v>102.13</v>
      </c>
      <c r="AC6" s="21">
        <f t="shared" si="4"/>
        <v>101.05</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68.81</v>
      </c>
      <c r="AV6" s="21">
        <f t="shared" ref="AV6:BD6" si="6">IF(AV7="",NA(),AV7)</f>
        <v>94.71</v>
      </c>
      <c r="AW6" s="21">
        <f t="shared" si="6"/>
        <v>161.81</v>
      </c>
      <c r="AX6" s="21">
        <f t="shared" si="6"/>
        <v>186.67</v>
      </c>
      <c r="AY6" s="21">
        <f t="shared" si="6"/>
        <v>217.91</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1">
        <f t="shared" si="7"/>
        <v>0.01</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31.78</v>
      </c>
      <c r="BR6" s="21">
        <f t="shared" ref="BR6:BZ6" si="8">IF(BR7="",NA(),BR7)</f>
        <v>41.87</v>
      </c>
      <c r="BS6" s="21">
        <f t="shared" si="8"/>
        <v>38.770000000000003</v>
      </c>
      <c r="BT6" s="21">
        <f t="shared" si="8"/>
        <v>28.05</v>
      </c>
      <c r="BU6" s="21">
        <f t="shared" si="8"/>
        <v>25.32</v>
      </c>
      <c r="BV6" s="21">
        <f t="shared" si="8"/>
        <v>57.31</v>
      </c>
      <c r="BW6" s="21">
        <f t="shared" si="8"/>
        <v>57.08</v>
      </c>
      <c r="BX6" s="21">
        <f t="shared" si="8"/>
        <v>56.26</v>
      </c>
      <c r="BY6" s="21">
        <f t="shared" si="8"/>
        <v>52.94</v>
      </c>
      <c r="BZ6" s="21">
        <f t="shared" si="8"/>
        <v>52.05</v>
      </c>
      <c r="CA6" s="20" t="str">
        <f>IF(CA7="","",IF(CA7="-","【-】","【"&amp;SUBSTITUTE(TEXT(CA7,"#,##0.00"),"-","△")&amp;"】"))</f>
        <v>【56.93】</v>
      </c>
      <c r="CB6" s="21">
        <f>IF(CB7="",NA(),CB7)</f>
        <v>644.39</v>
      </c>
      <c r="CC6" s="21">
        <f t="shared" ref="CC6:CK6" si="9">IF(CC7="",NA(),CC7)</f>
        <v>510.67</v>
      </c>
      <c r="CD6" s="21">
        <f t="shared" si="9"/>
        <v>554.70000000000005</v>
      </c>
      <c r="CE6" s="21">
        <f t="shared" si="9"/>
        <v>700.4</v>
      </c>
      <c r="CF6" s="21">
        <f t="shared" si="9"/>
        <v>805.23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34.44</v>
      </c>
      <c r="CN6" s="21">
        <f t="shared" ref="CN6:CV6" si="10">IF(CN7="",NA(),CN7)</f>
        <v>35.81</v>
      </c>
      <c r="CO6" s="21">
        <f t="shared" si="10"/>
        <v>35.26</v>
      </c>
      <c r="CP6" s="21">
        <f t="shared" si="10"/>
        <v>34.44</v>
      </c>
      <c r="CQ6" s="21">
        <f t="shared" si="10"/>
        <v>34.44</v>
      </c>
      <c r="CR6" s="21">
        <f t="shared" si="10"/>
        <v>50.14</v>
      </c>
      <c r="CS6" s="21">
        <f t="shared" si="10"/>
        <v>54.83</v>
      </c>
      <c r="CT6" s="21">
        <f t="shared" si="10"/>
        <v>66.53</v>
      </c>
      <c r="CU6" s="21">
        <f t="shared" si="10"/>
        <v>52.35</v>
      </c>
      <c r="CV6" s="21">
        <f t="shared" si="10"/>
        <v>46.25</v>
      </c>
      <c r="CW6" s="20" t="str">
        <f>IF(CW7="","",IF(CW7="-","【-】","【"&amp;SUBSTITUTE(TEXT(CW7,"#,##0.00"),"-","△")&amp;"】"))</f>
        <v>【49.87】</v>
      </c>
      <c r="CX6" s="21">
        <f>IF(CX7="",NA(),CX7)</f>
        <v>96.29</v>
      </c>
      <c r="CY6" s="21">
        <f t="shared" ref="CY6:DG6" si="11">IF(CY7="",NA(),CY7)</f>
        <v>96.15</v>
      </c>
      <c r="CZ6" s="21">
        <f t="shared" si="11"/>
        <v>96.13</v>
      </c>
      <c r="DA6" s="21">
        <f t="shared" si="11"/>
        <v>96.62</v>
      </c>
      <c r="DB6" s="21">
        <f t="shared" si="11"/>
        <v>96.74</v>
      </c>
      <c r="DC6" s="21">
        <f t="shared" si="11"/>
        <v>84.98</v>
      </c>
      <c r="DD6" s="21">
        <f t="shared" si="11"/>
        <v>84.7</v>
      </c>
      <c r="DE6" s="21">
        <f t="shared" si="11"/>
        <v>84.67</v>
      </c>
      <c r="DF6" s="21">
        <f t="shared" si="11"/>
        <v>84.39</v>
      </c>
      <c r="DG6" s="21">
        <f t="shared" si="11"/>
        <v>83.96</v>
      </c>
      <c r="DH6" s="20" t="str">
        <f>IF(DH7="","",IF(DH7="-","【-】","【"&amp;SUBSTITUTE(TEXT(DH7,"#,##0.00"),"-","△")&amp;"】"))</f>
        <v>【87.54】</v>
      </c>
      <c r="DI6" s="21">
        <f>IF(DI7="",NA(),DI7)</f>
        <v>12.63</v>
      </c>
      <c r="DJ6" s="21">
        <f t="shared" ref="DJ6:DR6" si="12">IF(DJ7="",NA(),DJ7)</f>
        <v>16.579999999999998</v>
      </c>
      <c r="DK6" s="21">
        <f t="shared" si="12"/>
        <v>20.11</v>
      </c>
      <c r="DL6" s="21">
        <f t="shared" si="12"/>
        <v>23.61</v>
      </c>
      <c r="DM6" s="21">
        <f t="shared" si="12"/>
        <v>26.8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262111</v>
      </c>
      <c r="D7" s="23">
        <v>46</v>
      </c>
      <c r="E7" s="23">
        <v>17</v>
      </c>
      <c r="F7" s="23">
        <v>5</v>
      </c>
      <c r="G7" s="23">
        <v>0</v>
      </c>
      <c r="H7" s="23" t="s">
        <v>96</v>
      </c>
      <c r="I7" s="23" t="s">
        <v>97</v>
      </c>
      <c r="J7" s="23" t="s">
        <v>98</v>
      </c>
      <c r="K7" s="23" t="s">
        <v>99</v>
      </c>
      <c r="L7" s="23" t="s">
        <v>100</v>
      </c>
      <c r="M7" s="23" t="s">
        <v>101</v>
      </c>
      <c r="N7" s="24" t="s">
        <v>102</v>
      </c>
      <c r="O7" s="24">
        <v>79.98</v>
      </c>
      <c r="P7" s="24">
        <v>0.73</v>
      </c>
      <c r="Q7" s="24">
        <v>100</v>
      </c>
      <c r="R7" s="24">
        <v>4300</v>
      </c>
      <c r="S7" s="24">
        <v>71865</v>
      </c>
      <c r="T7" s="24">
        <v>42.92</v>
      </c>
      <c r="U7" s="24">
        <v>1674.39</v>
      </c>
      <c r="V7" s="24">
        <v>521</v>
      </c>
      <c r="W7" s="24">
        <v>0.18</v>
      </c>
      <c r="X7" s="24">
        <v>2894.44</v>
      </c>
      <c r="Y7" s="24">
        <v>100.08</v>
      </c>
      <c r="Z7" s="24">
        <v>100.05</v>
      </c>
      <c r="AA7" s="24">
        <v>100.01</v>
      </c>
      <c r="AB7" s="24">
        <v>102.13</v>
      </c>
      <c r="AC7" s="24">
        <v>101.05</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68.81</v>
      </c>
      <c r="AV7" s="24">
        <v>94.71</v>
      </c>
      <c r="AW7" s="24">
        <v>161.81</v>
      </c>
      <c r="AX7" s="24">
        <v>186.67</v>
      </c>
      <c r="AY7" s="24">
        <v>217.91</v>
      </c>
      <c r="AZ7" s="24">
        <v>26.99</v>
      </c>
      <c r="BA7" s="24">
        <v>29.13</v>
      </c>
      <c r="BB7" s="24">
        <v>35.69</v>
      </c>
      <c r="BC7" s="24">
        <v>38.4</v>
      </c>
      <c r="BD7" s="24">
        <v>44.04</v>
      </c>
      <c r="BE7" s="24">
        <v>42.02</v>
      </c>
      <c r="BF7" s="24">
        <v>0</v>
      </c>
      <c r="BG7" s="24">
        <v>0</v>
      </c>
      <c r="BH7" s="24">
        <v>0.01</v>
      </c>
      <c r="BI7" s="24">
        <v>0</v>
      </c>
      <c r="BJ7" s="24">
        <v>0</v>
      </c>
      <c r="BK7" s="24">
        <v>826.83</v>
      </c>
      <c r="BL7" s="24">
        <v>867.83</v>
      </c>
      <c r="BM7" s="24">
        <v>791.76</v>
      </c>
      <c r="BN7" s="24">
        <v>900.82</v>
      </c>
      <c r="BO7" s="24">
        <v>839.21</v>
      </c>
      <c r="BP7" s="24">
        <v>785.1</v>
      </c>
      <c r="BQ7" s="24">
        <v>31.78</v>
      </c>
      <c r="BR7" s="24">
        <v>41.87</v>
      </c>
      <c r="BS7" s="24">
        <v>38.770000000000003</v>
      </c>
      <c r="BT7" s="24">
        <v>28.05</v>
      </c>
      <c r="BU7" s="24">
        <v>25.32</v>
      </c>
      <c r="BV7" s="24">
        <v>57.31</v>
      </c>
      <c r="BW7" s="24">
        <v>57.08</v>
      </c>
      <c r="BX7" s="24">
        <v>56.26</v>
      </c>
      <c r="BY7" s="24">
        <v>52.94</v>
      </c>
      <c r="BZ7" s="24">
        <v>52.05</v>
      </c>
      <c r="CA7" s="24">
        <v>56.93</v>
      </c>
      <c r="CB7" s="24">
        <v>644.39</v>
      </c>
      <c r="CC7" s="24">
        <v>510.67</v>
      </c>
      <c r="CD7" s="24">
        <v>554.70000000000005</v>
      </c>
      <c r="CE7" s="24">
        <v>700.4</v>
      </c>
      <c r="CF7" s="24">
        <v>805.23</v>
      </c>
      <c r="CG7" s="24">
        <v>273.52</v>
      </c>
      <c r="CH7" s="24">
        <v>274.99</v>
      </c>
      <c r="CI7" s="24">
        <v>282.08999999999997</v>
      </c>
      <c r="CJ7" s="24">
        <v>303.27999999999997</v>
      </c>
      <c r="CK7" s="24">
        <v>301.86</v>
      </c>
      <c r="CL7" s="24">
        <v>271.14999999999998</v>
      </c>
      <c r="CM7" s="24">
        <v>34.44</v>
      </c>
      <c r="CN7" s="24">
        <v>35.81</v>
      </c>
      <c r="CO7" s="24">
        <v>35.26</v>
      </c>
      <c r="CP7" s="24">
        <v>34.44</v>
      </c>
      <c r="CQ7" s="24">
        <v>34.44</v>
      </c>
      <c r="CR7" s="24">
        <v>50.14</v>
      </c>
      <c r="CS7" s="24">
        <v>54.83</v>
      </c>
      <c r="CT7" s="24">
        <v>66.53</v>
      </c>
      <c r="CU7" s="24">
        <v>52.35</v>
      </c>
      <c r="CV7" s="24">
        <v>46.25</v>
      </c>
      <c r="CW7" s="24">
        <v>49.87</v>
      </c>
      <c r="CX7" s="24">
        <v>96.29</v>
      </c>
      <c r="CY7" s="24">
        <v>96.15</v>
      </c>
      <c r="CZ7" s="24">
        <v>96.13</v>
      </c>
      <c r="DA7" s="24">
        <v>96.62</v>
      </c>
      <c r="DB7" s="24">
        <v>96.74</v>
      </c>
      <c r="DC7" s="24">
        <v>84.98</v>
      </c>
      <c r="DD7" s="24">
        <v>84.7</v>
      </c>
      <c r="DE7" s="24">
        <v>84.67</v>
      </c>
      <c r="DF7" s="24">
        <v>84.39</v>
      </c>
      <c r="DG7" s="24">
        <v>83.96</v>
      </c>
      <c r="DH7" s="24">
        <v>87.54</v>
      </c>
      <c r="DI7" s="24">
        <v>12.63</v>
      </c>
      <c r="DJ7" s="24">
        <v>16.579999999999998</v>
      </c>
      <c r="DK7" s="24">
        <v>20.11</v>
      </c>
      <c r="DL7" s="24">
        <v>23.61</v>
      </c>
      <c r="DM7" s="24">
        <v>26.8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哲也</cp:lastModifiedBy>
  <cp:lastPrinted>2025-02-06T07:00:57Z</cp:lastPrinted>
  <dcterms:created xsi:type="dcterms:W3CDTF">2025-01-24T07:19:01Z</dcterms:created>
  <dcterms:modified xsi:type="dcterms:W3CDTF">2025-02-18T04:42:42Z</dcterms:modified>
  <cp:category/>
</cp:coreProperties>
</file>