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2 京田辺市\"/>
    </mc:Choice>
  </mc:AlternateContent>
  <xr:revisionPtr revIDLastSave="0" documentId="13_ncr:1_{4FB4A3C6-AE8B-4E2F-92B2-95D4A0F04E20}" xr6:coauthVersionLast="36" xr6:coauthVersionMax="47" xr10:uidLastSave="{00000000-0000-0000-0000-000000000000}"/>
  <workbookProtection workbookAlgorithmName="SHA-512" workbookHashValue="o+ZuQjxficzJURI0eyPs9qLu/BruCSrJaCbgfLlZbejwvWgoTDN9IjgfJbfkGrDkgJjdFaysQvBYmRMtlnEa7w==" workbookSaltValue="yJf9zh4guxzGdHjLvLd17w=="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<sst xmlns="http://schemas.openxmlformats.org/spreadsheetml/2006/main" count="236" uniqueCount="116">
  <si>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</si>
  <si>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</si>
  <si>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</si>
  <si>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</si>
  <si>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</si>
  <si>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</si>
  <si>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</si>
  <si>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</si>
  <si>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</si>
  <si>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</si>
  <si>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</si>
  <si>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</si>
  <si>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</si>
  <si>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</si>
  <si>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</si>
  <si>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</si>
  <si>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</si>
  <si>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</si>
  <si>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</si>
  <si>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</si>
  <si>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</si>
  <si>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</si>
  <si>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</si>
  <si>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</si>
  <si>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</si>
  <si>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</si>
  <si>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</si>
  <si>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</si>
  <si>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</si>
  <si>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</si>
  <si>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</si>
  <si>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</si>
  <si>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</si>
  <si>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</si>
  <si>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</si>
  <si>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</si>
  <si>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</si>
  <si>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</si>
  <si>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</si>
  <si>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</si>
  <si>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</si>
  <si>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</si>
  <si>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</si>
  <si>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</si>
  <si>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</si>
  <si>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</si>
  <si>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</si>
  <si>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</si>
  <si>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</si>
  <si>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</si>
  <si>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</si>
  <si>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</si>
  <si>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</si>
  <si>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</si>
  <si>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</si>
  <si>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</si>
  <si>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</si>
  <si>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</si>
  <si>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</si>
  <si>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</si>
  <si>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</si>
  <si>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</si>
  <si>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</si>
  <si>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</si>
  <si>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</si>
  <si>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</si>
  <si>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</si>
  <si>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</si>
  <si>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</si>
  <si>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</si>
  <si>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</si>
  <si>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</si>
  <si>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</si>
  <si>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</si>
  <si>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</si>
  <si>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</si>
  <si>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</si>
  <si>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</si>
  <si>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</si>
  <si>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</si>
  <si>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</si>
  <si>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</si>
  <si>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</si>
  <si>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</si>
  <si>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</si>
  <si>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</si>
  <si>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</si>
  <si>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</si>
  <si>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</si>
  <si>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</si>
  <si>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</si>
  <si>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</si>
  <si>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</si>
  <si>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</si>
  <si>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</si>
  <si>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</si>
  <si>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</si>
  <si>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</si>
  <si>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</si>
  <si>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</si>
  <si>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</si>
  <si>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</si>
  <si>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</si>
  <si>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</si>
  <si>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</si>
  <si>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</si>
  <si>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</si>
  <si>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</si>
  <si>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</si>
  <si>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</si>
  <si>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</si>
  <si>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</si>
  <si>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</si>
  <si>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①経常収支比率は昨年とほぼ変わりませんが、一般会計からの繰入金は減少となりました。
②営業収益に対して累積欠損金の状況を示す累積欠損金比率は、累積欠損金が発生していないため、０％となっています。
③流動比率が類似団体より低いのは、流動資産では、年間を通じて最低限の現金しかなく、流動負債では、過去に集中して多額の借金を行い事業を進めたことが原因であり、100%を大きく下回っています。令和5年度は、前年度若干比率が回復しているので、今後も流動負債が増加しないよう、企業債の借入を抑制し、現金の確保に努めます。　　　　　　　　　　　　　　　　　　　　　　　　　　　　　　　　　　　　　　　　　　　　　　　　　　　　　　　　　　　　　　　　　　　　　　　　　　　　　　　　　　　　④令和5年度の企業債残高対事業規模比率は、整備事業がおおむね完了したことから、企業債残高のピークは過ぎたものの、経営上の大きな負担となっています。　　　　　　　　　　　　　　　　　　　　　　　　　　　　　　　　　　　　　　　　　　　　　　　　　　　　　　　　　　　　　　　　　　　　　　　　　　　　　
⑤令和３年７月の料金の一部改正により、経費回収率が大きく改善しました。　　　　　　　　　　　　　　　　　　　　　　　　　　　　　　　　　　　　　　　　　　　　　　　　　　　　　　　　　　　　　　　　　　　　　　　　　　　　　　　　　　　　　　　　　　　　　　　　　　　　　　　　　　　　⑥汚水処理原価は流域下水道により汚水処理を効率的に行っていることから類似団体平均よりも安価な状況が続いています。
⑦公共下水道事業は、本市単独で処理場を保有していないため、0%です。　　　　　　　　　　　　　　　　　　　　　　　　　　　　　　　⑧令和5年度の水洗化率は97.31％で、平成26年度で整備事業がおおむね完了したことから、平均値とほぼ同率ですが、今後も水洗化促進に努めます。</t>
    <rPh sb="1" eb="3">
      <t>ケイジョウ</t>
    </rPh>
    <rPh sb="3" eb="5">
      <t>シュウシ</t>
    </rPh>
    <rPh sb="5" eb="7">
      <t>ヒリツ</t>
    </rPh>
    <rPh sb="8" eb="10">
      <t>サクネン</t>
    </rPh>
    <rPh sb="13" eb="14">
      <t>カ</t>
    </rPh>
    <rPh sb="21" eb="23">
      <t>イッパン</t>
    </rPh>
    <rPh sb="23" eb="25">
      <t>カイケイ</t>
    </rPh>
    <rPh sb="28" eb="31">
      <t>クリイレキン</t>
    </rPh>
    <rPh sb="32" eb="34">
      <t>ゲンショウ</t>
    </rPh>
    <rPh sb="202" eb="204">
      <t>ジャッカン</t>
    </rPh>
    <rPh sb="207" eb="209">
      <t>カイフク</t>
    </rPh>
    <rPh sb="339" eb="341">
      <t>レイワ</t>
    </rPh>
    <rPh sb="490" eb="492">
      <t>レイワ</t>
    </rPh>
    <rPh sb="493" eb="494">
      <t>ネン</t>
    </rPh>
    <rPh sb="495" eb="496">
      <t>ガツ</t>
    </rPh>
    <rPh sb="497" eb="499">
      <t>リョウキン</t>
    </rPh>
    <rPh sb="500" eb="502">
      <t>イチブ</t>
    </rPh>
    <rPh sb="502" eb="504">
      <t>カイセイ</t>
    </rPh>
    <rPh sb="508" eb="510">
      <t>ケイヒ</t>
    </rPh>
    <rPh sb="510" eb="513">
      <t>カイシュウリツ</t>
    </rPh>
    <rPh sb="514" eb="515">
      <t>オオ</t>
    </rPh>
    <rPh sb="517" eb="519">
      <t>カイゼン</t>
    </rPh>
    <rPh sb="690" eb="692">
      <t>コウキョウ</t>
    </rPh>
    <rPh sb="692" eb="695">
      <t>ゲスイドウ</t>
    </rPh>
    <rPh sb="695" eb="697">
      <t>ジギョウ</t>
    </rPh>
    <rPh sb="755" eb="757">
      <t>レイワ</t>
    </rPh>
    <rPh sb="805" eb="807">
      <t>ドウリツ</t>
    </rPh>
    <phoneticPr fontId="4"/>
  </si>
  <si>
    <t>①有形固定資産減価償却率は、平成30年度に法適用したところであるため、減価償却実積が少なく、低い数値となっています。
②本市では昭和54年に事業を開始し、整備した管渠は比較的新しいものが多く、法定耐用年数を経過した管路は少ないため、低い数値となっています。
③平成28年度から市に移管された開発地の下水道管渠の改築・更新に取り組んでいます。令和５年度は管渠改善率は0.00%であるが、ストックマネジメント計画に基づく管路調査を行ったため、管路更新工事は行っておらず、今後もストックマネジメント計画に基づき管渠等の改築・更新に取り組んでいきます。</t>
    <rPh sb="1" eb="3">
      <t>ユウケイ</t>
    </rPh>
    <rPh sb="3" eb="5">
      <t>コテイ</t>
    </rPh>
    <rPh sb="5" eb="7">
      <t>シサン</t>
    </rPh>
    <rPh sb="7" eb="9">
      <t>ゲンカ</t>
    </rPh>
    <rPh sb="9" eb="11">
      <t>ショウキャク</t>
    </rPh>
    <rPh sb="11" eb="12">
      <t>リツ</t>
    </rPh>
    <rPh sb="14" eb="16">
      <t>ヘイセイ</t>
    </rPh>
    <rPh sb="18" eb="20">
      <t>ネンド</t>
    </rPh>
    <rPh sb="21" eb="24">
      <t>ホウテキヨウ</t>
    </rPh>
    <rPh sb="35" eb="37">
      <t>ゲンカ</t>
    </rPh>
    <rPh sb="37" eb="39">
      <t>ショウキャク</t>
    </rPh>
    <rPh sb="42" eb="43">
      <t>スク</t>
    </rPh>
    <rPh sb="60" eb="62">
      <t>ホンシ</t>
    </rPh>
    <rPh sb="64" eb="66">
      <t>ショウワ</t>
    </rPh>
    <rPh sb="68" eb="69">
      <t>ネン</t>
    </rPh>
    <rPh sb="70" eb="72">
      <t>ジギョウ</t>
    </rPh>
    <rPh sb="73" eb="75">
      <t>カイシ</t>
    </rPh>
    <rPh sb="77" eb="79">
      <t>セイビ</t>
    </rPh>
    <rPh sb="81" eb="82">
      <t>カン</t>
    </rPh>
    <rPh sb="82" eb="83">
      <t>キョ</t>
    </rPh>
    <rPh sb="84" eb="87">
      <t>ヒカクテキ</t>
    </rPh>
    <rPh sb="87" eb="88">
      <t>アタラ</t>
    </rPh>
    <rPh sb="93" eb="94">
      <t>オオ</t>
    </rPh>
    <rPh sb="96" eb="98">
      <t>ホウテイ</t>
    </rPh>
    <rPh sb="98" eb="100">
      <t>タイヨウ</t>
    </rPh>
    <rPh sb="100" eb="102">
      <t>ネンスウ</t>
    </rPh>
    <rPh sb="103" eb="105">
      <t>ケイカ</t>
    </rPh>
    <rPh sb="107" eb="109">
      <t>カンロ</t>
    </rPh>
    <rPh sb="110" eb="111">
      <t>スク</t>
    </rPh>
    <rPh sb="116" eb="117">
      <t>ヒク</t>
    </rPh>
    <rPh sb="118" eb="120">
      <t>スウチ</t>
    </rPh>
    <rPh sb="138" eb="139">
      <t>シ</t>
    </rPh>
    <rPh sb="140" eb="142">
      <t>イカン</t>
    </rPh>
    <rPh sb="145" eb="148">
      <t>カイハツチ</t>
    </rPh>
    <rPh sb="149" eb="152">
      <t>ゲスイドウ</t>
    </rPh>
    <rPh sb="152" eb="154">
      <t>カンキョ</t>
    </rPh>
    <rPh sb="170" eb="172">
      <t>レイワ</t>
    </rPh>
    <rPh sb="173" eb="175">
      <t>ネンド</t>
    </rPh>
    <rPh sb="176" eb="178">
      <t>カンキョ</t>
    </rPh>
    <rPh sb="178" eb="181">
      <t>カイゼンリツ</t>
    </rPh>
    <rPh sb="202" eb="204">
      <t>ケイカク</t>
    </rPh>
    <rPh sb="205" eb="206">
      <t>モト</t>
    </rPh>
    <rPh sb="208" eb="210">
      <t>カンロ</t>
    </rPh>
    <rPh sb="210" eb="212">
      <t>チョウサ</t>
    </rPh>
    <rPh sb="213" eb="214">
      <t>オコナ</t>
    </rPh>
    <rPh sb="219" eb="221">
      <t>カンロ</t>
    </rPh>
    <rPh sb="221" eb="223">
      <t>コウシン</t>
    </rPh>
    <rPh sb="223" eb="225">
      <t>コウジ</t>
    </rPh>
    <rPh sb="226" eb="227">
      <t>オコナ</t>
    </rPh>
    <rPh sb="246" eb="248">
      <t>ケイカク</t>
    </rPh>
    <phoneticPr fontId="4"/>
  </si>
  <si>
    <t>　令和３年度の料金改定により、経費回収率は大きく改善しましたが、支払能力の状況を示す流動比率は、前年度より若干回復し、また、企業債残高も減少傾向にあるとはいえ、平均値より高い位置にあります。
　今後も持続可能な下水道事業を運営していくため、継続的に料金体系も含めて経営のあり方の見直しを行い、経営していきます。</t>
    <rPh sb="1" eb="3">
      <t>レイワ</t>
    </rPh>
    <rPh sb="4" eb="6">
      <t>ネンド</t>
    </rPh>
    <rPh sb="7" eb="9">
      <t>リョウキン</t>
    </rPh>
    <rPh sb="9" eb="11">
      <t>カイテイ</t>
    </rPh>
    <rPh sb="15" eb="17">
      <t>ケイヒ</t>
    </rPh>
    <rPh sb="17" eb="20">
      <t>カイシュウリツ</t>
    </rPh>
    <rPh sb="21" eb="22">
      <t>オオ</t>
    </rPh>
    <rPh sb="24" eb="26">
      <t>カイゼン</t>
    </rPh>
    <rPh sb="32" eb="34">
      <t>シハラ</t>
    </rPh>
    <rPh sb="34" eb="36">
      <t>ノウリョク</t>
    </rPh>
    <rPh sb="37" eb="39">
      <t>ジョウキョウ</t>
    </rPh>
    <rPh sb="40" eb="41">
      <t>シメ</t>
    </rPh>
    <rPh sb="42" eb="44">
      <t>リュウドウ</t>
    </rPh>
    <rPh sb="44" eb="46">
      <t>ヒリツ</t>
    </rPh>
    <rPh sb="48" eb="51">
      <t>ゼンネンド</t>
    </rPh>
    <rPh sb="53" eb="55">
      <t>ジャッカン</t>
    </rPh>
    <rPh sb="55" eb="57">
      <t>カイフク</t>
    </rPh>
    <rPh sb="62" eb="65">
      <t>キギョウサイ</t>
    </rPh>
    <rPh sb="65" eb="67">
      <t>ザンダカ</t>
    </rPh>
    <rPh sb="68" eb="70">
      <t>ゲンショウ</t>
    </rPh>
    <rPh sb="70" eb="72">
      <t>ケイコウ</t>
    </rPh>
    <rPh sb="80" eb="83">
      <t>ヘイキンチ</t>
    </rPh>
    <rPh sb="85" eb="86">
      <t>タカ</t>
    </rPh>
    <rPh sb="87" eb="89">
      <t>イチ</t>
    </rPh>
    <rPh sb="97" eb="99">
      <t>コンゴ</t>
    </rPh>
    <rPh sb="100" eb="102">
      <t>ジゾク</t>
    </rPh>
    <rPh sb="102" eb="104">
      <t>カノウ</t>
    </rPh>
    <rPh sb="105" eb="108">
      <t>ゲスイドウ</t>
    </rPh>
    <rPh sb="108" eb="110">
      <t>ジギョウ</t>
    </rPh>
    <rPh sb="111" eb="113">
      <t>ウンエイ</t>
    </rPh>
    <rPh sb="120" eb="122">
      <t>ケイゾク</t>
    </rPh>
    <rPh sb="122" eb="123">
      <t>テキ</t>
    </rPh>
    <rPh sb="124" eb="126">
      <t>リョウキン</t>
    </rPh>
    <rPh sb="126" eb="128">
      <t>タイケイ</t>
    </rPh>
    <rPh sb="129" eb="130">
      <t>フク</t>
    </rPh>
    <rPh sb="132" eb="134">
      <t>ケイエイ</t>
    </rPh>
    <rPh sb="137" eb="138">
      <t>カタ</t>
    </rPh>
    <rPh sb="139" eb="141">
      <t>ミナオ</t>
    </rPh>
    <rPh sb="143" eb="144">
      <t>オコナ</t>
    </rPh>
    <rPh sb="146" eb="14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</si>
</sst>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0.48</c:v>
                </c:pt>
                <c:pt idx="1">
                  <c:v>0</c:v>
                </c:pt>
                <c:pt idx="2">
                  <c:v>0</c:v>
                </c:pt>
                <c:pt idx="3" formatCode="#,##0.00;&quot;△&quot;#,##0.00;&quot;-&quot;">
                  <c:v>0.38</c:v>
                </c:pt>
                <c:pt idx="4">
                  <c:v>0</c:v>
                </c:pt>
              </c:numCache>
            </c:numRef>
          </c:val>
          <c:extLst>
            <c:ext xmlns:c16="http://schemas.microsoft.com/office/drawing/2014/chart" uri="{C3380CC4-5D6E-409C-BE32-E72D297353CC}">
              <c16:uniqueId val="{00000000-18E9-4FDD-B781-A7B444ABFF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18E9-4FDD-B781-A7B444ABFF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61-43D1-82FD-E83B9ACF58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1B61-43D1-82FD-E83B9ACF58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96.88</c:v>
                </c:pt>
                <c:pt idx="1">
                  <c:v>96.96</c:v>
                </c:pt>
                <c:pt idx="2">
                  <c:v>97.15</c:v>
                </c:pt>
                <c:pt idx="3">
                  <c:v>97.2</c:v>
                </c:pt>
                <c:pt idx="4">
                  <c:v>97.31</c:v>
                </c:pt>
              </c:numCache>
            </c:numRef>
          </c:val>
          <c:extLst>
            <c:ext xmlns:c16="http://schemas.microsoft.com/office/drawing/2014/chart" uri="{C3380CC4-5D6E-409C-BE32-E72D297353CC}">
              <c16:uniqueId val="{00000000-9298-4A6C-8D2E-EC844AA710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9298-4A6C-8D2E-EC844AA710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99.91</c:v>
                </c:pt>
                <c:pt idx="1">
                  <c:v>100.1</c:v>
                </c:pt>
                <c:pt idx="2">
                  <c:v>100.22</c:v>
                </c:pt>
                <c:pt idx="3">
                  <c:v>100.42</c:v>
                </c:pt>
                <c:pt idx="4">
                  <c:v>100.04</c:v>
                </c:pt>
              </c:numCache>
            </c:numRef>
          </c:val>
          <c:extLst>
            <c:ext xmlns:c16="http://schemas.microsoft.com/office/drawing/2014/chart" uri="{C3380CC4-5D6E-409C-BE32-E72D297353CC}">
              <c16:uniqueId val="{00000000-FBEE-4813-873B-EBF877EB00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FBEE-4813-873B-EBF877EB00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c:v>
                </c:pt>
                <c:pt idx="1">
                  <c:v>9.01</c:v>
                </c:pt>
                <c:pt idx="2">
                  <c:v>11.91</c:v>
                </c:pt>
                <c:pt idx="3">
                  <c:v>14.82</c:v>
                </c:pt>
                <c:pt idx="4">
                  <c:v>17.68</c:v>
                </c:pt>
              </c:numCache>
            </c:numRef>
          </c:val>
          <c:extLst>
            <c:ext xmlns:c16="http://schemas.microsoft.com/office/drawing/2014/chart" uri="{C3380CC4-5D6E-409C-BE32-E72D297353CC}">
              <c16:uniqueId val="{00000000-1238-4DA6-BC4F-8F7EC5D613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1238-4DA6-BC4F-8F7EC5D613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0.86</c:v>
                </c:pt>
                <c:pt idx="4" formatCode="#,##0.00;&quot;△&quot;#,##0.00;&quot;-&quot;">
                  <c:v>0.87</c:v>
                </c:pt>
              </c:numCache>
            </c:numRef>
          </c:val>
          <c:extLst>
            <c:ext xmlns:c16="http://schemas.microsoft.com/office/drawing/2014/chart" uri="{C3380CC4-5D6E-409C-BE32-E72D297353CC}">
              <c16:uniqueId val="{00000000-3DC6-4106-91E6-4E96BCA4CF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3DC6-4106-91E6-4E96BCA4CF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FC-44ED-8B27-B72A3CEC9A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29FC-44ED-8B27-B72A3CEC9A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35.96</c:v>
                </c:pt>
                <c:pt idx="1">
                  <c:v>36.340000000000003</c:v>
                </c:pt>
                <c:pt idx="2">
                  <c:v>27.39</c:v>
                </c:pt>
                <c:pt idx="3">
                  <c:v>39.869999999999997</c:v>
                </c:pt>
                <c:pt idx="4">
                  <c:v>58.93</c:v>
                </c:pt>
              </c:numCache>
            </c:numRef>
          </c:val>
          <c:extLst>
            <c:ext xmlns:c16="http://schemas.microsoft.com/office/drawing/2014/chart" uri="{C3380CC4-5D6E-409C-BE32-E72D297353CC}">
              <c16:uniqueId val="{00000000-1302-47DC-BE5B-2287B6A51A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1302-47DC-BE5B-2287B6A51A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1157.95</c:v>
                </c:pt>
                <c:pt idx="1">
                  <c:v>1079.76</c:v>
                </c:pt>
                <c:pt idx="2">
                  <c:v>849.44</c:v>
                </c:pt>
                <c:pt idx="3">
                  <c:v>670.9</c:v>
                </c:pt>
                <c:pt idx="4">
                  <c:v>618.92999999999995</c:v>
                </c:pt>
              </c:numCache>
            </c:numRef>
          </c:val>
          <c:extLst>
            <c:ext xmlns:c16="http://schemas.microsoft.com/office/drawing/2014/chart" uri="{C3380CC4-5D6E-409C-BE32-E72D297353CC}">
              <c16:uniqueId val="{00000000-17B1-4BC8-A27B-4F312A0DFA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17B1-4BC8-A27B-4F312A0DFA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81.290000000000006</c:v>
                </c:pt>
                <c:pt idx="1">
                  <c:v>78.459999999999994</c:v>
                </c:pt>
                <c:pt idx="2">
                  <c:v>95.86</c:v>
                </c:pt>
                <c:pt idx="3">
                  <c:v>107.37</c:v>
                </c:pt>
                <c:pt idx="4">
                  <c:v>107.17</c:v>
                </c:pt>
              </c:numCache>
            </c:numRef>
          </c:val>
          <c:extLst>
            <c:ext xmlns:c16="http://schemas.microsoft.com/office/drawing/2014/chart" uri="{C3380CC4-5D6E-409C-BE32-E72D297353CC}">
              <c16:uniqueId val="{00000000-2077-4D1B-8AE6-CA61D622E7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2077-4D1B-8AE6-CA61D622E7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104.11</c:v>
                </c:pt>
                <c:pt idx="1">
                  <c:v>106.18</c:v>
                </c:pt>
                <c:pt idx="2">
                  <c:v>104.27</c:v>
                </c:pt>
                <c:pt idx="3">
                  <c:v>108.33</c:v>
                </c:pt>
                <c:pt idx="4">
                  <c:v>108.4</c:v>
                </c:pt>
              </c:numCache>
            </c:numRef>
          </c:val>
          <c:extLst>
            <c:ext xmlns:c16="http://schemas.microsoft.com/office/drawing/2014/chart" uri="{C3380CC4-5D6E-409C-BE32-E72D297353CC}">
              <c16:uniqueId val="{00000000-C39D-4A48-B13B-81F5D32E34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C39D-4A48-B13B-81F5D32E34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1" zoomScale="80" zoomScaleNormal="80" workbookViewId="0">
      <selection activeCell="AP34" sqref="AP3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京田辺市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自治体職員</v>
      </c>
      <c r="AE8" s="40"/>
      <c r="AF8" s="40"/>
      <c r="AG8" s="40"/>
      <c r="AH8" s="40"/>
      <c r="AI8" s="40"/>
      <c r="AJ8" s="40"/>
      <c r="AK8" s="3"/>
      <c r="AL8" s="41">
        <f>データ!S6</f>
        <v>71865</v>
      </c>
      <c r="AM8" s="41"/>
      <c r="AN8" s="41"/>
      <c r="AO8" s="41"/>
      <c r="AP8" s="41"/>
      <c r="AQ8" s="41"/>
      <c r="AR8" s="41"/>
      <c r="AS8" s="41"/>
      <c r="AT8" s="34">
        <f>データ!T6</f>
        <v>42.92</v>
      </c>
      <c r="AU8" s="34"/>
      <c r="AV8" s="34"/>
      <c r="AW8" s="34"/>
      <c r="AX8" s="34"/>
      <c r="AY8" s="34"/>
      <c r="AZ8" s="34"/>
      <c r="BA8" s="34"/>
      <c r="BB8" s="34">
        <f>データ!U6</f>
        <v>1674.39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64.7</v>
      </c>
      <c r="J10" s="34"/>
      <c r="K10" s="34"/>
      <c r="L10" s="34"/>
      <c r="M10" s="34"/>
      <c r="N10" s="34"/>
      <c r="O10" s="34"/>
      <c r="P10" s="34">
        <f>データ!P6</f>
        <v>98.73</v>
      </c>
      <c r="Q10" s="34"/>
      <c r="R10" s="34"/>
      <c r="S10" s="34"/>
      <c r="T10" s="34"/>
      <c r="U10" s="34"/>
      <c r="V10" s="34"/>
      <c r="W10" s="34">
        <f>データ!Q6</f>
        <v>86.24</v>
      </c>
      <c r="X10" s="34"/>
      <c r="Y10" s="34"/>
      <c r="Z10" s="34"/>
      <c r="AA10" s="34"/>
      <c r="AB10" s="34"/>
      <c r="AC10" s="34"/>
      <c r="AD10" s="41">
        <f>データ!R6</f>
        <v>2141</v>
      </c>
      <c r="AE10" s="41"/>
      <c r="AF10" s="41"/>
      <c r="AG10" s="41"/>
      <c r="AH10" s="41"/>
      <c r="AI10" s="41"/>
      <c r="AJ10" s="41"/>
      <c r="AK10" s="2"/>
      <c r="AL10" s="41">
        <f>データ!V6</f>
        <v>70673</v>
      </c>
      <c r="AM10" s="41"/>
      <c r="AN10" s="41"/>
      <c r="AO10" s="41"/>
      <c r="AP10" s="41"/>
      <c r="AQ10" s="41"/>
      <c r="AR10" s="41"/>
      <c r="AS10" s="41"/>
      <c r="AT10" s="34">
        <f>データ!W6</f>
        <v>12.15</v>
      </c>
      <c r="AU10" s="34"/>
      <c r="AV10" s="34"/>
      <c r="AW10" s="34"/>
      <c r="AX10" s="34"/>
      <c r="AY10" s="34"/>
      <c r="AZ10" s="34"/>
      <c r="BA10" s="34"/>
      <c r="BB10" s="34">
        <f>データ!X6</f>
        <v>5816.71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8vClHc6lFCj0uzLuTjfl8op79EgGTp35ZMq5P/fDbvVfSZvTVpowDl3rIey8mpEplRsclF/wICNjB8zKF+Y3w==" saltValue="3TWxu9xm/1c1UvIwLZwi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262111</v>
      </c>
      <c r="D6" s="19">
        <f t="shared" si="3"/>
        <v>46</v>
      </c>
      <c r="E6" s="19">
        <f t="shared" si="3"/>
        <v>17</v>
      </c>
      <c r="F6" s="19">
        <f t="shared" si="3"/>
        <v>1</v>
      </c>
      <c r="G6" s="19">
        <f t="shared" si="3"/>
        <v>0</v>
      </c>
      <c r="H6" s="19" t="str">
        <f t="shared" si="3"/>
        <v>京都府　京田辺市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64.7</v>
      </c>
      <c r="P6" s="20">
        <f t="shared" si="3"/>
        <v>98.73</v>
      </c>
      <c r="Q6" s="20">
        <f t="shared" si="3"/>
        <v>86.24</v>
      </c>
      <c r="R6" s="20">
        <f t="shared" si="3"/>
        <v>2141</v>
      </c>
      <c r="S6" s="20">
        <f t="shared" si="3"/>
        <v>71865</v>
      </c>
      <c r="T6" s="20">
        <f t="shared" si="3"/>
        <v>42.92</v>
      </c>
      <c r="U6" s="20">
        <f t="shared" si="3"/>
        <v>1674.39</v>
      </c>
      <c r="V6" s="20">
        <f t="shared" si="3"/>
        <v>70673</v>
      </c>
      <c r="W6" s="20">
        <f t="shared" si="3"/>
        <v>12.15</v>
      </c>
      <c r="X6" s="20">
        <f t="shared" si="3"/>
        <v>5816.71</v>
      </c>
      <c r="Y6" s="21">
        <f>IF(Y7="",NA(),Y7)</f>
        <v>99.91</v>
      </c>
      <c r="Z6" s="21">
        <f t="shared" ref="Z6:AH6" si="4">IF(Z7="",NA(),Z7)</f>
        <v>100.1</v>
      </c>
      <c r="AA6" s="21">
        <f t="shared" si="4"/>
        <v>100.22</v>
      </c>
      <c r="AB6" s="21">
        <f t="shared" si="4"/>
        <v>100.42</v>
      </c>
      <c r="AC6" s="21">
        <f t="shared" si="4"/>
        <v>100.04</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35.96</v>
      </c>
      <c r="AV6" s="21">
        <f t="shared" ref="AV6:BD6" si="6">IF(AV7="",NA(),AV7)</f>
        <v>36.340000000000003</v>
      </c>
      <c r="AW6" s="21">
        <f t="shared" si="6"/>
        <v>27.39</v>
      </c>
      <c r="AX6" s="21">
        <f t="shared" si="6"/>
        <v>39.869999999999997</v>
      </c>
      <c r="AY6" s="21">
        <f t="shared" si="6"/>
        <v>58.93</v>
      </c>
      <c r="AZ6" s="21">
        <f t="shared" si="6"/>
        <v>71.540000000000006</v>
      </c>
      <c r="BA6" s="21">
        <f t="shared" si="6"/>
        <v>67.86</v>
      </c>
      <c r="BB6" s="21">
        <f t="shared" si="6"/>
        <v>72.92</v>
      </c>
      <c r="BC6" s="21">
        <f t="shared" si="6"/>
        <v>81.19</v>
      </c>
      <c r="BD6" s="21">
        <f t="shared" si="6"/>
        <v>85.86</v>
      </c>
      <c r="BE6" s="20" t="str">
        <f>IF(BE7="","",IF(BE7="-","【-】","【"&amp;SUBSTITUTE(TEXT(BE7,"#,##0.00"),"-","△")&amp;"】"))</f>
        <v>【78.43】</v>
      </c>
      <c r="BF6" s="21">
        <f>IF(BF7="",NA(),BF7)</f>
        <v>1157.95</v>
      </c>
      <c r="BG6" s="21">
        <f t="shared" ref="BG6:BO6" si="7">IF(BG7="",NA(),BG7)</f>
        <v>1079.76</v>
      </c>
      <c r="BH6" s="21">
        <f t="shared" si="7"/>
        <v>849.44</v>
      </c>
      <c r="BI6" s="21">
        <f t="shared" si="7"/>
        <v>670.9</v>
      </c>
      <c r="BJ6" s="21">
        <f t="shared" si="7"/>
        <v>618.92999999999995</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81.290000000000006</v>
      </c>
      <c r="BR6" s="21">
        <f t="shared" ref="BR6:BZ6" si="8">IF(BR7="",NA(),BR7)</f>
        <v>78.459999999999994</v>
      </c>
      <c r="BS6" s="21">
        <f t="shared" si="8"/>
        <v>95.86</v>
      </c>
      <c r="BT6" s="21">
        <f t="shared" si="8"/>
        <v>107.37</v>
      </c>
      <c r="BU6" s="21">
        <f t="shared" si="8"/>
        <v>107.17</v>
      </c>
      <c r="BV6" s="21">
        <f t="shared" si="8"/>
        <v>88.05</v>
      </c>
      <c r="BW6" s="21">
        <f t="shared" si="8"/>
        <v>91.14</v>
      </c>
      <c r="BX6" s="21">
        <f t="shared" si="8"/>
        <v>90.69</v>
      </c>
      <c r="BY6" s="21">
        <f t="shared" si="8"/>
        <v>90.5</v>
      </c>
      <c r="BZ6" s="21">
        <f t="shared" si="8"/>
        <v>92.66</v>
      </c>
      <c r="CA6" s="20" t="str">
        <f>IF(CA7="","",IF(CA7="-","【-】","【"&amp;SUBSTITUTE(TEXT(CA7,"#,##0.00"),"-","△")&amp;"】"))</f>
        <v>【97.81】</v>
      </c>
      <c r="CB6" s="21">
        <f>IF(CB7="",NA(),CB7)</f>
        <v>104.11</v>
      </c>
      <c r="CC6" s="21">
        <f t="shared" ref="CC6:CK6" si="9">IF(CC7="",NA(),CC7)</f>
        <v>106.18</v>
      </c>
      <c r="CD6" s="21">
        <f t="shared" si="9"/>
        <v>104.27</v>
      </c>
      <c r="CE6" s="21">
        <f t="shared" si="9"/>
        <v>108.33</v>
      </c>
      <c r="CF6" s="21">
        <f t="shared" si="9"/>
        <v>108.4</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96.88</v>
      </c>
      <c r="CY6" s="21">
        <f t="shared" ref="CY6:DG6" si="11">IF(CY7="",NA(),CY7)</f>
        <v>96.96</v>
      </c>
      <c r="CZ6" s="21">
        <f t="shared" si="11"/>
        <v>97.15</v>
      </c>
      <c r="DA6" s="21">
        <f t="shared" si="11"/>
        <v>97.2</v>
      </c>
      <c r="DB6" s="21">
        <f t="shared" si="11"/>
        <v>97.31</v>
      </c>
      <c r="DC6" s="21">
        <f t="shared" si="11"/>
        <v>93.73</v>
      </c>
      <c r="DD6" s="21">
        <f t="shared" si="11"/>
        <v>94.17</v>
      </c>
      <c r="DE6" s="21">
        <f t="shared" si="11"/>
        <v>94.27</v>
      </c>
      <c r="DF6" s="21">
        <f t="shared" si="11"/>
        <v>94.46</v>
      </c>
      <c r="DG6" s="21">
        <f t="shared" si="11"/>
        <v>94.37</v>
      </c>
      <c r="DH6" s="20" t="str">
        <f>IF(DH7="","",IF(DH7="-","【-】","【"&amp;SUBSTITUTE(TEXT(DH7,"#,##0.00"),"-","△")&amp;"】"))</f>
        <v>【95.91】</v>
      </c>
      <c r="DI6" s="21">
        <f>IF(DI7="",NA(),DI7)</f>
        <v>6</v>
      </c>
      <c r="DJ6" s="21">
        <f t="shared" ref="DJ6:DR6" si="12">IF(DJ7="",NA(),DJ7)</f>
        <v>9.01</v>
      </c>
      <c r="DK6" s="21">
        <f t="shared" si="12"/>
        <v>11.91</v>
      </c>
      <c r="DL6" s="21">
        <f t="shared" si="12"/>
        <v>14.82</v>
      </c>
      <c r="DM6" s="21">
        <f t="shared" si="12"/>
        <v>17.68</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1">
        <f t="shared" si="13"/>
        <v>0.86</v>
      </c>
      <c r="DX6" s="21">
        <f t="shared" si="13"/>
        <v>0.87</v>
      </c>
      <c r="DY6" s="21">
        <f t="shared" si="13"/>
        <v>0.83</v>
      </c>
      <c r="DZ6" s="21">
        <f t="shared" si="13"/>
        <v>1.06</v>
      </c>
      <c r="EA6" s="21">
        <f t="shared" si="13"/>
        <v>2.02</v>
      </c>
      <c r="EB6" s="21">
        <f t="shared" si="13"/>
        <v>2.67</v>
      </c>
      <c r="EC6" s="21">
        <f t="shared" si="13"/>
        <v>3.43</v>
      </c>
      <c r="ED6" s="20" t="str">
        <f>IF(ED7="","",IF(ED7="-","【-】","【"&amp;SUBSTITUTE(TEXT(ED7,"#,##0.00"),"-","△")&amp;"】"))</f>
        <v>【8.68】</v>
      </c>
      <c r="EE6" s="21">
        <f>IF(EE7="",NA(),EE7)</f>
        <v>0.48</v>
      </c>
      <c r="EF6" s="20">
        <f t="shared" ref="EF6:EN6" si="14">IF(EF7="",NA(),EF7)</f>
        <v>0</v>
      </c>
      <c r="EG6" s="20">
        <f t="shared" si="14"/>
        <v>0</v>
      </c>
      <c r="EH6" s="21">
        <f t="shared" si="14"/>
        <v>0.38</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262111</v>
      </c>
      <c r="D7" s="23">
        <v>46</v>
      </c>
      <c r="E7" s="23">
        <v>17</v>
      </c>
      <c r="F7" s="23">
        <v>1</v>
      </c>
      <c r="G7" s="23">
        <v>0</v>
      </c>
      <c r="H7" s="23" t="s">
        <v>96</v>
      </c>
      <c r="I7" s="23" t="s">
        <v>97</v>
      </c>
      <c r="J7" s="23" t="s">
        <v>98</v>
      </c>
      <c r="K7" s="23" t="s">
        <v>99</v>
      </c>
      <c r="L7" s="23" t="s">
        <v>100</v>
      </c>
      <c r="M7" s="23" t="s">
        <v>101</v>
      </c>
      <c r="N7" s="24" t="s">
        <v>102</v>
      </c>
      <c r="O7" s="24">
        <v>64.7</v>
      </c>
      <c r="P7" s="24">
        <v>98.73</v>
      </c>
      <c r="Q7" s="24">
        <v>86.24</v>
      </c>
      <c r="R7" s="24">
        <v>2141</v>
      </c>
      <c r="S7" s="24">
        <v>71865</v>
      </c>
      <c r="T7" s="24">
        <v>42.92</v>
      </c>
      <c r="U7" s="24">
        <v>1674.39</v>
      </c>
      <c r="V7" s="24">
        <v>70673</v>
      </c>
      <c r="W7" s="24">
        <v>12.15</v>
      </c>
      <c r="X7" s="24">
        <v>5816.71</v>
      </c>
      <c r="Y7" s="24">
        <v>99.91</v>
      </c>
      <c r="Z7" s="24">
        <v>100.1</v>
      </c>
      <c r="AA7" s="24">
        <v>100.22</v>
      </c>
      <c r="AB7" s="24">
        <v>100.42</v>
      </c>
      <c r="AC7" s="24">
        <v>100.04</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35.96</v>
      </c>
      <c r="AV7" s="24">
        <v>36.340000000000003</v>
      </c>
      <c r="AW7" s="24">
        <v>27.39</v>
      </c>
      <c r="AX7" s="24">
        <v>39.869999999999997</v>
      </c>
      <c r="AY7" s="24">
        <v>58.93</v>
      </c>
      <c r="AZ7" s="24">
        <v>71.540000000000006</v>
      </c>
      <c r="BA7" s="24">
        <v>67.86</v>
      </c>
      <c r="BB7" s="24">
        <v>72.92</v>
      </c>
      <c r="BC7" s="24">
        <v>81.19</v>
      </c>
      <c r="BD7" s="24">
        <v>85.86</v>
      </c>
      <c r="BE7" s="24">
        <v>78.430000000000007</v>
      </c>
      <c r="BF7" s="24">
        <v>1157.95</v>
      </c>
      <c r="BG7" s="24">
        <v>1079.76</v>
      </c>
      <c r="BH7" s="24">
        <v>849.44</v>
      </c>
      <c r="BI7" s="24">
        <v>670.9</v>
      </c>
      <c r="BJ7" s="24">
        <v>618.92999999999995</v>
      </c>
      <c r="BK7" s="24">
        <v>653.69000000000005</v>
      </c>
      <c r="BL7" s="24">
        <v>709.4</v>
      </c>
      <c r="BM7" s="24">
        <v>734.47</v>
      </c>
      <c r="BN7" s="24">
        <v>720.89</v>
      </c>
      <c r="BO7" s="24">
        <v>676.93</v>
      </c>
      <c r="BP7" s="24">
        <v>630.82000000000005</v>
      </c>
      <c r="BQ7" s="24">
        <v>81.290000000000006</v>
      </c>
      <c r="BR7" s="24">
        <v>78.459999999999994</v>
      </c>
      <c r="BS7" s="24">
        <v>95.86</v>
      </c>
      <c r="BT7" s="24">
        <v>107.37</v>
      </c>
      <c r="BU7" s="24">
        <v>107.17</v>
      </c>
      <c r="BV7" s="24">
        <v>88.05</v>
      </c>
      <c r="BW7" s="24">
        <v>91.14</v>
      </c>
      <c r="BX7" s="24">
        <v>90.69</v>
      </c>
      <c r="BY7" s="24">
        <v>90.5</v>
      </c>
      <c r="BZ7" s="24">
        <v>92.66</v>
      </c>
      <c r="CA7" s="24">
        <v>97.81</v>
      </c>
      <c r="CB7" s="24">
        <v>104.11</v>
      </c>
      <c r="CC7" s="24">
        <v>106.18</v>
      </c>
      <c r="CD7" s="24">
        <v>104.27</v>
      </c>
      <c r="CE7" s="24">
        <v>108.33</v>
      </c>
      <c r="CF7" s="24">
        <v>108.4</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96.88</v>
      </c>
      <c r="CY7" s="24">
        <v>96.96</v>
      </c>
      <c r="CZ7" s="24">
        <v>97.15</v>
      </c>
      <c r="DA7" s="24">
        <v>97.2</v>
      </c>
      <c r="DB7" s="24">
        <v>97.31</v>
      </c>
      <c r="DC7" s="24">
        <v>93.73</v>
      </c>
      <c r="DD7" s="24">
        <v>94.17</v>
      </c>
      <c r="DE7" s="24">
        <v>94.27</v>
      </c>
      <c r="DF7" s="24">
        <v>94.46</v>
      </c>
      <c r="DG7" s="24">
        <v>94.37</v>
      </c>
      <c r="DH7" s="24">
        <v>95.91</v>
      </c>
      <c r="DI7" s="24">
        <v>6</v>
      </c>
      <c r="DJ7" s="24">
        <v>9.01</v>
      </c>
      <c r="DK7" s="24">
        <v>11.91</v>
      </c>
      <c r="DL7" s="24">
        <v>14.82</v>
      </c>
      <c r="DM7" s="24">
        <v>17.68</v>
      </c>
      <c r="DN7" s="24">
        <v>21.22</v>
      </c>
      <c r="DO7" s="24">
        <v>23.25</v>
      </c>
      <c r="DP7" s="24">
        <v>25.2</v>
      </c>
      <c r="DQ7" s="24">
        <v>27.42</v>
      </c>
      <c r="DR7" s="24">
        <v>30.01</v>
      </c>
      <c r="DS7" s="24">
        <v>41.09</v>
      </c>
      <c r="DT7" s="24">
        <v>0</v>
      </c>
      <c r="DU7" s="24">
        <v>0</v>
      </c>
      <c r="DV7" s="24">
        <v>0</v>
      </c>
      <c r="DW7" s="24">
        <v>0.86</v>
      </c>
      <c r="DX7" s="24">
        <v>0.87</v>
      </c>
      <c r="DY7" s="24">
        <v>0.83</v>
      </c>
      <c r="DZ7" s="24">
        <v>1.06</v>
      </c>
      <c r="EA7" s="24">
        <v>2.02</v>
      </c>
      <c r="EB7" s="24">
        <v>2.67</v>
      </c>
      <c r="EC7" s="24">
        <v>3.43</v>
      </c>
      <c r="ED7" s="24">
        <v>8.68</v>
      </c>
      <c r="EE7" s="24">
        <v>0.48</v>
      </c>
      <c r="EF7" s="24">
        <v>0</v>
      </c>
      <c r="EG7" s="24">
        <v>0</v>
      </c>
      <c r="EH7" s="24">
        <v>0.38</v>
      </c>
      <c r="EI7" s="24">
        <v>0</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哲也</cp:lastModifiedBy>
  <cp:lastPrinted>2025-02-18T04:42:13Z</cp:lastPrinted>
  <dcterms:created xsi:type="dcterms:W3CDTF">2025-01-24T07:03:52Z</dcterms:created>
  <dcterms:modified xsi:type="dcterms:W3CDTF">2025-02-18T04:42:13Z</dcterms:modified>
  <cp:category/>
</cp:coreProperties>
</file>