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６年度\070120 公営企業における経営比較分析表（令和５年度決算）の分析等について\05 HPアップ版（最終版）\11 八幡市\"/>
    </mc:Choice>
  </mc:AlternateContent>
  <xr:revisionPtr revIDLastSave="0" documentId="13_ncr:1_{45F2AC46-B52C-4DC7-81E5-D1509DE671FC}" xr6:coauthVersionLast="36" xr6:coauthVersionMax="36" xr10:uidLastSave="{00000000-0000-0000-0000-000000000000}"/>
  <workbookProtection workbookAlgorithmName="SHA-512" workbookHashValue="YzBglCFm5hJFy09UC1DtaEPOBl4tsOBIrw+XXKvsuKhHIKveKPuuhnFe9RUP27nIZdzzR8v4vnZIfaXB+vTYzQ==" workbookSaltValue="Il9lUK95NW5T8QfRu3WOkw==" workbookSpinCount="100000" lockStructure="1"/>
  <bookViews>
    <workbookView xWindow="0" yWindow="0" windowWidth="23040" windowHeight="955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JQ8" i="4"/>
  <c r="HX8" i="4"/>
  <c r="CF8" i="4"/>
  <c r="AQ8" i="4"/>
  <c r="IT76" i="4" l="1"/>
  <c r="CS51" i="4"/>
  <c r="HJ30" i="4"/>
  <c r="CS30" i="4"/>
  <c r="BZ76" i="4"/>
  <c r="MA51" i="4"/>
  <c r="MI76" i="4"/>
  <c r="HJ51" i="4"/>
  <c r="MA30" i="4"/>
  <c r="B11" i="5"/>
  <c r="C11" i="5"/>
  <c r="D11" i="5"/>
  <c r="E11" i="5"/>
  <c r="AN30" i="4" l="1"/>
  <c r="AG76" i="4"/>
  <c r="JV51" i="4"/>
  <c r="KP76" i="4"/>
  <c r="FE51" i="4"/>
  <c r="JV30" i="4"/>
  <c r="HA76" i="4"/>
  <c r="AN51" i="4"/>
  <c r="FE30" i="4"/>
  <c r="LT76" i="4"/>
  <c r="GQ51" i="4"/>
  <c r="LH30" i="4"/>
  <c r="IE76" i="4"/>
  <c r="BZ51" i="4"/>
  <c r="GQ30" i="4"/>
  <c r="BZ30" i="4"/>
  <c r="BK76" i="4"/>
  <c r="LH51" i="4"/>
  <c r="AV76" i="4"/>
  <c r="KO51" i="4"/>
  <c r="LE76" i="4"/>
  <c r="FX51" i="4"/>
  <c r="KO30" i="4"/>
  <c r="HP76" i="4"/>
  <c r="BG51" i="4"/>
  <c r="FX30" i="4"/>
  <c r="BG30" i="4"/>
  <c r="GL76" i="4"/>
  <c r="U51" i="4"/>
  <c r="EL30" i="4"/>
  <c r="U30" i="4"/>
  <c r="R76" i="4"/>
  <c r="JC51" i="4"/>
  <c r="KA76" i="4"/>
  <c r="EL51" i="4"/>
  <c r="JC30" i="4"/>
</calcChain>
</file>

<file path=xl/sharedStrings.xml><?xml version="1.0" encoding="utf-8"?>
<sst xmlns="http://schemas.openxmlformats.org/spreadsheetml/2006/main" count="278" uniqueCount="139">
  <si>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</si>
  <si>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</si>
  <si>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</si>
  <si>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</si>
  <si>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</si>
  <si>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</si>
  <si>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</si>
  <si>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</si>
  <si>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</si>
  <si>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</si>
  <si>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</si>
  <si>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</si>
  <si>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</si>
  <si>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</si>
  <si>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</si>
  <si>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</si>
  <si>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</si>
  <si>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</si>
  <si>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</si>
  <si>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</si>
  <si>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</si>
  <si>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</si>
  <si>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</si>
  <si>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</si>
  <si>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</si>
  <si>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</si>
  <si>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</si>
  <si>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</si>
  <si>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</si>
  <si>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</si>
  <si>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</si>
  <si>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</si>
  <si>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</si>
  <si>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</si>
  <si>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</si>
  <si>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</si>
  <si>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</si>
  <si>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</si>
  <si>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</si>
  <si>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</si>
  <si>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</si>
  <si>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</si>
  <si>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</si>
  <si>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</si>
  <si>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</si>
  <si>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</si>
  <si>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</si>
  <si>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</si>
  <si>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</si>
  <si>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</si>
  <si>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</si>
  <si>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</si>
  <si>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</si>
  <si>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</si>
  <si>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</si>
  <si>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</si>
  <si>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</si>
  <si>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</si>
  <si>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</si>
  <si>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</si>
  <si>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</si>
  <si>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</si>
  <si>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</si>
  <si>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</si>
  <si>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</si>
  <si>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</si>
  <si>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</si>
  <si>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</si>
  <si>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</si>
  <si>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</si>
  <si>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</si>
  <si>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</si>
  <si>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</si>
  <si>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</si>
  <si>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</si>
  <si>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</si>
  <si>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</si>
  <si>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</si>
  <si>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</si>
  <si>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</si>
  <si>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</si>
  <si>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</si>
  <si>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</si>
  <si>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</si>
  <si>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</si>
  <si>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</si>
  <si>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</si>
  <si>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</si>
  <si>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</si>
  <si>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</si>
  <si>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</si>
  <si>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</si>
  <si>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</si>
  <si>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</si>
  <si>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</si>
  <si>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</si>
  <si>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</si>
  <si>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</si>
  <si>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</si>
  <si>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</si>
  <si>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</si>
  <si>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</si>
  <si>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</si>
  <si>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</si>
  <si>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</si>
  <si>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</si>
  <si>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</si>
  <si>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</si>
  <si>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</si>
  <si>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</si>
  <si>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</si>
  <si>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</si>
  <si>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</si>
  <si>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</si>
  <si>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</si>
  <si>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</si>
  <si>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</si>
  <si>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</si>
  <si>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</si>
  <si>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</si>
  <si>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</si>
  <si>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</si>
  <si>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</si>
  <si>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</si>
  <si>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</si>
  <si>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</si>
  <si>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</si>
  <si>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</si>
  <si>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</si>
  <si>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</si>
  <si>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</si>
  <si>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</si>
  <si>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</si>
  <si>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</si>
  <si>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</si>
  <si>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企業債の借り入れはないが、駐車場整備をしてから10年以上経過しており、今後の設備等の老朽化を見込んで、健全な運営を行っていくため、検討すべきところである。</t>
    <phoneticPr fontId="5"/>
  </si>
  <si>
    <t>　令和５年度の収支比率については、料金収入が増加した影響により、前年度より増加している。
　要因としては、新型コロナウイルス感染症の影響からの回復が考えられ、感染症が流行する前の令和元年度に近い数値まで戻ってきている。
　また、付近の大型モータープールが令和４年に閉鎖となったことも、料金収入増加の要因と考えられる。</t>
    <rPh sb="1" eb="3">
      <t>レイワ</t>
    </rPh>
    <rPh sb="4" eb="6">
      <t>ネンド</t>
    </rPh>
    <rPh sb="7" eb="9">
      <t>シュウシ</t>
    </rPh>
    <rPh sb="9" eb="11">
      <t>ヒリツ</t>
    </rPh>
    <rPh sb="17" eb="19">
      <t>リョウキン</t>
    </rPh>
    <rPh sb="19" eb="21">
      <t>シュウニュウ</t>
    </rPh>
    <rPh sb="22" eb="24">
      <t>ゾウカ</t>
    </rPh>
    <rPh sb="26" eb="28">
      <t>エイキョウ</t>
    </rPh>
    <rPh sb="32" eb="35">
      <t>ゼンネンド</t>
    </rPh>
    <rPh sb="37" eb="39">
      <t>ゾウカ</t>
    </rPh>
    <rPh sb="46" eb="48">
      <t>ヨウイン</t>
    </rPh>
    <rPh sb="53" eb="55">
      <t>シンガタ</t>
    </rPh>
    <rPh sb="62" eb="65">
      <t>カンセンショウ</t>
    </rPh>
    <rPh sb="66" eb="68">
      <t>エイキョウ</t>
    </rPh>
    <rPh sb="71" eb="73">
      <t>カイフク</t>
    </rPh>
    <rPh sb="74" eb="75">
      <t>カンガ</t>
    </rPh>
    <rPh sb="79" eb="82">
      <t>カンセンショウ</t>
    </rPh>
    <rPh sb="83" eb="85">
      <t>リュウコウ</t>
    </rPh>
    <rPh sb="87" eb="88">
      <t>マエ</t>
    </rPh>
    <rPh sb="89" eb="91">
      <t>レイワ</t>
    </rPh>
    <rPh sb="91" eb="92">
      <t>モト</t>
    </rPh>
    <rPh sb="92" eb="94">
      <t>ネンド</t>
    </rPh>
    <rPh sb="95" eb="96">
      <t>チカ</t>
    </rPh>
    <rPh sb="97" eb="99">
      <t>スウチ</t>
    </rPh>
    <rPh sb="101" eb="102">
      <t>モド</t>
    </rPh>
    <rPh sb="142" eb="144">
      <t>リョウキン</t>
    </rPh>
    <rPh sb="144" eb="146">
      <t>シュウニュウ</t>
    </rPh>
    <phoneticPr fontId="5"/>
  </si>
  <si>
    <t>　当該事業は黒字事業であり、令和５年度は新型コロナウイルス感染症による影響がなくなったことと、付近の大型モータープールの閉鎖により利用台数、料金収入共に増加した。
　新型コロナウイルス感染症以前に近い水準に戻ったが、若干の回復の余地があるため、収支のバランスを取りながら、利用者の安全性や利便性の向上のために、老朽化する設備機器等の更新について、指定管理等も含め、対応を検討していく必要がある。</t>
    <rPh sb="1" eb="3">
      <t>トウガイ</t>
    </rPh>
    <rPh sb="3" eb="5">
      <t>ジギョウ</t>
    </rPh>
    <rPh sb="6" eb="8">
      <t>クロジ</t>
    </rPh>
    <rPh sb="8" eb="10">
      <t>ジギョウ</t>
    </rPh>
    <rPh sb="14" eb="15">
      <t>レイ</t>
    </rPh>
    <rPh sb="15" eb="16">
      <t>ワ</t>
    </rPh>
    <rPh sb="17" eb="19">
      <t>ネンド</t>
    </rPh>
    <rPh sb="20" eb="22">
      <t>シンガタ</t>
    </rPh>
    <rPh sb="29" eb="32">
      <t>カンセンショウ</t>
    </rPh>
    <rPh sb="35" eb="37">
      <t>エイキョウ</t>
    </rPh>
    <rPh sb="47" eb="49">
      <t>フキン</t>
    </rPh>
    <rPh sb="50" eb="52">
      <t>オオガタ</t>
    </rPh>
    <rPh sb="60" eb="62">
      <t>ヘイサ</t>
    </rPh>
    <rPh sb="65" eb="67">
      <t>リヨウ</t>
    </rPh>
    <rPh sb="67" eb="69">
      <t>ダイスウ</t>
    </rPh>
    <rPh sb="70" eb="72">
      <t>リョウキン</t>
    </rPh>
    <rPh sb="72" eb="74">
      <t>シュウニュウ</t>
    </rPh>
    <rPh sb="74" eb="75">
      <t>トモ</t>
    </rPh>
    <rPh sb="76" eb="78">
      <t>ゾウカ</t>
    </rPh>
    <rPh sb="83" eb="85">
      <t>シンガタ</t>
    </rPh>
    <rPh sb="92" eb="95">
      <t>カンセンショウ</t>
    </rPh>
    <rPh sb="95" eb="97">
      <t>イゼン</t>
    </rPh>
    <rPh sb="98" eb="99">
      <t>チカ</t>
    </rPh>
    <rPh sb="100" eb="102">
      <t>スイジュン</t>
    </rPh>
    <rPh sb="103" eb="104">
      <t>モド</t>
    </rPh>
    <rPh sb="108" eb="110">
      <t>ジャッカン</t>
    </rPh>
    <rPh sb="111" eb="113">
      <t>カイフク</t>
    </rPh>
    <rPh sb="114" eb="116">
      <t>ヨチ</t>
    </rPh>
    <rPh sb="122" eb="124">
      <t>シュウシ</t>
    </rPh>
    <rPh sb="130" eb="131">
      <t>ト</t>
    </rPh>
    <rPh sb="136" eb="139">
      <t>リヨウシャ</t>
    </rPh>
    <rPh sb="140" eb="142">
      <t>アンゼン</t>
    </rPh>
    <rPh sb="142" eb="143">
      <t>セイ</t>
    </rPh>
    <rPh sb="144" eb="147">
      <t>リベンセイ</t>
    </rPh>
    <rPh sb="148" eb="150">
      <t>コウジョウ</t>
    </rPh>
    <rPh sb="155" eb="158">
      <t>ロウキュウカ</t>
    </rPh>
    <rPh sb="160" eb="162">
      <t>セツビ</t>
    </rPh>
    <rPh sb="162" eb="164">
      <t>キキ</t>
    </rPh>
    <rPh sb="164" eb="165">
      <t>トウ</t>
    </rPh>
    <rPh sb="166" eb="168">
      <t>コウシン</t>
    </rPh>
    <rPh sb="173" eb="175">
      <t>シテイ</t>
    </rPh>
    <rPh sb="175" eb="177">
      <t>カンリ</t>
    </rPh>
    <rPh sb="177" eb="178">
      <t>トウ</t>
    </rPh>
    <rPh sb="179" eb="180">
      <t>フク</t>
    </rPh>
    <rPh sb="182" eb="184">
      <t>タイオウ</t>
    </rPh>
    <rPh sb="185" eb="187">
      <t>ケントウ</t>
    </rPh>
    <rPh sb="191" eb="193">
      <t>ヒツヨウ</t>
    </rPh>
    <phoneticPr fontId="5"/>
  </si>
  <si>
    <t>　令和５年度の利用台数は、前年度と比較して増加している。
　前年度に比べて、桜の開花状況によって需要が左右される４月を除いたその他の月全てで利用台数が増加しており、新型コロナウイルス感染症が流行する前の令和元年度の利用台数に近い数値となっているため、新型コロナウイルス感染症の影響からの回復による観光客の増加に伴い、駐車場利用者も増加したと考えられる。
　また、付近の大型モータープールが令和４年に閉鎖となったことも、増加の要因と考えられる。</t>
    <rPh sb="30" eb="33">
      <t>ゼンネンド</t>
    </rPh>
    <rPh sb="34" eb="35">
      <t>クラ</t>
    </rPh>
    <rPh sb="38" eb="39">
      <t>サクラ</t>
    </rPh>
    <rPh sb="40" eb="42">
      <t>カイカ</t>
    </rPh>
    <rPh sb="42" eb="44">
      <t>ジョウキョウ</t>
    </rPh>
    <rPh sb="48" eb="50">
      <t>ジュヨウ</t>
    </rPh>
    <rPh sb="51" eb="53">
      <t>サユウ</t>
    </rPh>
    <rPh sb="57" eb="58">
      <t>ガツ</t>
    </rPh>
    <rPh sb="59" eb="60">
      <t>ノゾ</t>
    </rPh>
    <rPh sb="64" eb="65">
      <t>タ</t>
    </rPh>
    <rPh sb="66" eb="67">
      <t>ツキ</t>
    </rPh>
    <rPh sb="67" eb="68">
      <t>スベ</t>
    </rPh>
    <rPh sb="70" eb="72">
      <t>リヨウ</t>
    </rPh>
    <rPh sb="72" eb="74">
      <t>ダイスウ</t>
    </rPh>
    <rPh sb="75" eb="77">
      <t>ゾウカ</t>
    </rPh>
    <rPh sb="82" eb="84">
      <t>シンガタ</t>
    </rPh>
    <rPh sb="91" eb="94">
      <t>カンセンショウ</t>
    </rPh>
    <rPh sb="95" eb="97">
      <t>リュウコウ</t>
    </rPh>
    <rPh sb="99" eb="100">
      <t>マエ</t>
    </rPh>
    <rPh sb="101" eb="103">
      <t>レイワ</t>
    </rPh>
    <rPh sb="103" eb="104">
      <t>モト</t>
    </rPh>
    <rPh sb="104" eb="106">
      <t>ネンド</t>
    </rPh>
    <rPh sb="107" eb="109">
      <t>リヨウ</t>
    </rPh>
    <rPh sb="109" eb="111">
      <t>ダイスウ</t>
    </rPh>
    <rPh sb="112" eb="113">
      <t>チカ</t>
    </rPh>
    <rPh sb="114" eb="116">
      <t>スウチ</t>
    </rPh>
    <rPh sb="125" eb="127">
      <t>シンガタ</t>
    </rPh>
    <rPh sb="134" eb="137">
      <t>カンセンショウ</t>
    </rPh>
    <rPh sb="138" eb="140">
      <t>エイキョウ</t>
    </rPh>
    <rPh sb="143" eb="145">
      <t>カイフク</t>
    </rPh>
    <rPh sb="148" eb="151">
      <t>カンコウキャク</t>
    </rPh>
    <rPh sb="152" eb="154">
      <t>ゾウカ</t>
    </rPh>
    <rPh sb="155" eb="156">
      <t>トモナ</t>
    </rPh>
    <rPh sb="158" eb="161">
      <t>チュウシャジョウ</t>
    </rPh>
    <rPh sb="161" eb="164">
      <t>リヨウシャ</t>
    </rPh>
    <rPh sb="165" eb="167">
      <t>ゾウカ</t>
    </rPh>
    <rPh sb="170" eb="171">
      <t>カンガ</t>
    </rPh>
    <rPh sb="181" eb="183">
      <t>フキン</t>
    </rPh>
    <rPh sb="184" eb="186">
      <t>オオガタ</t>
    </rPh>
    <rPh sb="194" eb="196">
      <t>レイワ</t>
    </rPh>
    <rPh sb="197" eb="198">
      <t>ネン</t>
    </rPh>
    <rPh sb="199" eb="201">
      <t>ヘイサ</t>
    </rPh>
    <rPh sb="209" eb="211">
      <t>ゾウカ</t>
    </rPh>
    <rPh sb="212" eb="214">
      <t>ヨウイン</t>
    </rPh>
    <rPh sb="215" eb="21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</si>
</sst>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351.5</c:v>
                </c:pt>
                <c:pt idx="1">
                  <c:v>200.4</c:v>
                </c:pt>
                <c:pt idx="2">
                  <c:v>206.6</c:v>
                </c:pt>
                <c:pt idx="3">
                  <c:v>258.2</c:v>
                </c:pt>
                <c:pt idx="4">
                  <c:v>302.3</c:v>
                </c:pt>
              </c:numCache>
            </c:numRef>
          </c:val>
          <c:extLst>
            <c:ext xmlns:c16="http://schemas.microsoft.com/office/drawing/2014/chart" uri="{C3380CC4-5D6E-409C-BE32-E72D297353CC}">
              <c16:uniqueId val="{00000000-EB0A-4D3D-B177-34DB4FDFA19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B0A-4D3D-B177-34DB4FDFA19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02-47B8-B76E-20E5ABD36E5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2102-47B8-B76E-20E5ABD36E5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6E0-408F-8C64-36DB63507C3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6E0-408F-8C64-36DB63507C3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33F-4012-9C03-C4E4B2542AB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3F-4012-9C03-C4E4B2542AB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E3-424F-91A6-540BD190E39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C3E3-424F-91A6-540BD190E39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B14-4311-86D2-37EFDC0C9A2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6B14-4311-86D2-37EFDC0C9A2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91.7</c:v>
                </c:pt>
                <c:pt idx="1">
                  <c:v>61.1</c:v>
                </c:pt>
                <c:pt idx="2">
                  <c:v>61.1</c:v>
                </c:pt>
                <c:pt idx="3">
                  <c:v>72.2</c:v>
                </c:pt>
                <c:pt idx="4">
                  <c:v>84.7</c:v>
                </c:pt>
              </c:numCache>
            </c:numRef>
          </c:val>
          <c:extLst>
            <c:ext xmlns:c16="http://schemas.microsoft.com/office/drawing/2014/chart" uri="{C3380CC4-5D6E-409C-BE32-E72D297353CC}">
              <c16:uniqueId val="{00000000-2E31-42BF-B2F7-5ABE4A9836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2E31-42BF-B2F7-5ABE4A9836B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71.5</c:v>
                </c:pt>
                <c:pt idx="1">
                  <c:v>50.1</c:v>
                </c:pt>
                <c:pt idx="2">
                  <c:v>51.6</c:v>
                </c:pt>
                <c:pt idx="3">
                  <c:v>61.3</c:v>
                </c:pt>
                <c:pt idx="4">
                  <c:v>66.900000000000006</c:v>
                </c:pt>
              </c:numCache>
            </c:numRef>
          </c:val>
          <c:extLst>
            <c:ext xmlns:c16="http://schemas.microsoft.com/office/drawing/2014/chart" uri="{C3380CC4-5D6E-409C-BE32-E72D297353CC}">
              <c16:uniqueId val="{00000000-E84E-4DE6-94FF-F9A181EE85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E84E-4DE6-94FF-F9A181EE850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8019</c:v>
                </c:pt>
                <c:pt idx="1">
                  <c:v>3355</c:v>
                </c:pt>
                <c:pt idx="2">
                  <c:v>3558</c:v>
                </c:pt>
                <c:pt idx="3">
                  <c:v>5242</c:v>
                </c:pt>
                <c:pt idx="4">
                  <c:v>7227</c:v>
                </c:pt>
              </c:numCache>
            </c:numRef>
          </c:val>
          <c:extLst>
            <c:ext xmlns:c16="http://schemas.microsoft.com/office/drawing/2014/chart" uri="{C3380CC4-5D6E-409C-BE32-E72D297353CC}">
              <c16:uniqueId val="{00000000-B816-41CA-81EB-0015F5FCB9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B816-41CA-81EB-0015F5FCB94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65" sqref="ND65:NR6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京都府八幡市　八幡市営駐車場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2380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351.5</v>
      </c>
      <c r="V31" s="98"/>
      <c r="W31" s="98"/>
      <c r="X31" s="98"/>
      <c r="Y31" s="98"/>
      <c r="Z31" s="98"/>
      <c r="AA31" s="98"/>
      <c r="AB31" s="98"/>
      <c r="AC31" s="98"/>
      <c r="AD31" s="98"/>
      <c r="AE31" s="98"/>
      <c r="AF31" s="98"/>
      <c r="AG31" s="98"/>
      <c r="AH31" s="98"/>
      <c r="AI31" s="98"/>
      <c r="AJ31" s="98"/>
      <c r="AK31" s="98"/>
      <c r="AL31" s="98"/>
      <c r="AM31" s="98"/>
      <c r="AN31" s="98">
        <f>データ!Z7</f>
        <v>200.4</v>
      </c>
      <c r="AO31" s="98"/>
      <c r="AP31" s="98"/>
      <c r="AQ31" s="98"/>
      <c r="AR31" s="98"/>
      <c r="AS31" s="98"/>
      <c r="AT31" s="98"/>
      <c r="AU31" s="98"/>
      <c r="AV31" s="98"/>
      <c r="AW31" s="98"/>
      <c r="AX31" s="98"/>
      <c r="AY31" s="98"/>
      <c r="AZ31" s="98"/>
      <c r="BA31" s="98"/>
      <c r="BB31" s="98"/>
      <c r="BC31" s="98"/>
      <c r="BD31" s="98"/>
      <c r="BE31" s="98"/>
      <c r="BF31" s="98"/>
      <c r="BG31" s="98">
        <f>データ!AA7</f>
        <v>206.6</v>
      </c>
      <c r="BH31" s="98"/>
      <c r="BI31" s="98"/>
      <c r="BJ31" s="98"/>
      <c r="BK31" s="98"/>
      <c r="BL31" s="98"/>
      <c r="BM31" s="98"/>
      <c r="BN31" s="98"/>
      <c r="BO31" s="98"/>
      <c r="BP31" s="98"/>
      <c r="BQ31" s="98"/>
      <c r="BR31" s="98"/>
      <c r="BS31" s="98"/>
      <c r="BT31" s="98"/>
      <c r="BU31" s="98"/>
      <c r="BV31" s="98"/>
      <c r="BW31" s="98"/>
      <c r="BX31" s="98"/>
      <c r="BY31" s="98"/>
      <c r="BZ31" s="98">
        <f>データ!AB7</f>
        <v>258.2</v>
      </c>
      <c r="CA31" s="98"/>
      <c r="CB31" s="98"/>
      <c r="CC31" s="98"/>
      <c r="CD31" s="98"/>
      <c r="CE31" s="98"/>
      <c r="CF31" s="98"/>
      <c r="CG31" s="98"/>
      <c r="CH31" s="98"/>
      <c r="CI31" s="98"/>
      <c r="CJ31" s="98"/>
      <c r="CK31" s="98"/>
      <c r="CL31" s="98"/>
      <c r="CM31" s="98"/>
      <c r="CN31" s="98"/>
      <c r="CO31" s="98"/>
      <c r="CP31" s="98"/>
      <c r="CQ31" s="98"/>
      <c r="CR31" s="98"/>
      <c r="CS31" s="98">
        <f>データ!AC7</f>
        <v>302.3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91.7</v>
      </c>
      <c r="JD31" s="67"/>
      <c r="JE31" s="67"/>
      <c r="JF31" s="67"/>
      <c r="JG31" s="67"/>
      <c r="JH31" s="67"/>
      <c r="JI31" s="67"/>
      <c r="JJ31" s="67"/>
      <c r="JK31" s="67"/>
      <c r="JL31" s="67"/>
      <c r="JM31" s="67"/>
      <c r="JN31" s="67"/>
      <c r="JO31" s="67"/>
      <c r="JP31" s="67"/>
      <c r="JQ31" s="67"/>
      <c r="JR31" s="67"/>
      <c r="JS31" s="67"/>
      <c r="JT31" s="67"/>
      <c r="JU31" s="68"/>
      <c r="JV31" s="66">
        <f>データ!DL7</f>
        <v>61.1</v>
      </c>
      <c r="JW31" s="67"/>
      <c r="JX31" s="67"/>
      <c r="JY31" s="67"/>
      <c r="JZ31" s="67"/>
      <c r="KA31" s="67"/>
      <c r="KB31" s="67"/>
      <c r="KC31" s="67"/>
      <c r="KD31" s="67"/>
      <c r="KE31" s="67"/>
      <c r="KF31" s="67"/>
      <c r="KG31" s="67"/>
      <c r="KH31" s="67"/>
      <c r="KI31" s="67"/>
      <c r="KJ31" s="67"/>
      <c r="KK31" s="67"/>
      <c r="KL31" s="67"/>
      <c r="KM31" s="67"/>
      <c r="KN31" s="68"/>
      <c r="KO31" s="66">
        <f>データ!DM7</f>
        <v>61.1</v>
      </c>
      <c r="KP31" s="67"/>
      <c r="KQ31" s="67"/>
      <c r="KR31" s="67"/>
      <c r="KS31" s="67"/>
      <c r="KT31" s="67"/>
      <c r="KU31" s="67"/>
      <c r="KV31" s="67"/>
      <c r="KW31" s="67"/>
      <c r="KX31" s="67"/>
      <c r="KY31" s="67"/>
      <c r="KZ31" s="67"/>
      <c r="LA31" s="67"/>
      <c r="LB31" s="67"/>
      <c r="LC31" s="67"/>
      <c r="LD31" s="67"/>
      <c r="LE31" s="67"/>
      <c r="LF31" s="67"/>
      <c r="LG31" s="68"/>
      <c r="LH31" s="66">
        <f>データ!DN7</f>
        <v>72.2</v>
      </c>
      <c r="LI31" s="67"/>
      <c r="LJ31" s="67"/>
      <c r="LK31" s="67"/>
      <c r="LL31" s="67"/>
      <c r="LM31" s="67"/>
      <c r="LN31" s="67"/>
      <c r="LO31" s="67"/>
      <c r="LP31" s="67"/>
      <c r="LQ31" s="67"/>
      <c r="LR31" s="67"/>
      <c r="LS31" s="67"/>
      <c r="LT31" s="67"/>
      <c r="LU31" s="67"/>
      <c r="LV31" s="67"/>
      <c r="LW31" s="67"/>
      <c r="LX31" s="67"/>
      <c r="LY31" s="67"/>
      <c r="LZ31" s="68"/>
      <c r="MA31" s="66">
        <f>データ!DO7</f>
        <v>84.7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138</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71.5</v>
      </c>
      <c r="EM52" s="98"/>
      <c r="EN52" s="98"/>
      <c r="EO52" s="98"/>
      <c r="EP52" s="98"/>
      <c r="EQ52" s="98"/>
      <c r="ER52" s="98"/>
      <c r="ES52" s="98"/>
      <c r="ET52" s="98"/>
      <c r="EU52" s="98"/>
      <c r="EV52" s="98"/>
      <c r="EW52" s="98"/>
      <c r="EX52" s="98"/>
      <c r="EY52" s="98"/>
      <c r="EZ52" s="98"/>
      <c r="FA52" s="98"/>
      <c r="FB52" s="98"/>
      <c r="FC52" s="98"/>
      <c r="FD52" s="98"/>
      <c r="FE52" s="98">
        <f>データ!BG7</f>
        <v>50.1</v>
      </c>
      <c r="FF52" s="98"/>
      <c r="FG52" s="98"/>
      <c r="FH52" s="98"/>
      <c r="FI52" s="98"/>
      <c r="FJ52" s="98"/>
      <c r="FK52" s="98"/>
      <c r="FL52" s="98"/>
      <c r="FM52" s="98"/>
      <c r="FN52" s="98"/>
      <c r="FO52" s="98"/>
      <c r="FP52" s="98"/>
      <c r="FQ52" s="98"/>
      <c r="FR52" s="98"/>
      <c r="FS52" s="98"/>
      <c r="FT52" s="98"/>
      <c r="FU52" s="98"/>
      <c r="FV52" s="98"/>
      <c r="FW52" s="98"/>
      <c r="FX52" s="98">
        <f>データ!BH7</f>
        <v>51.6</v>
      </c>
      <c r="FY52" s="98"/>
      <c r="FZ52" s="98"/>
      <c r="GA52" s="98"/>
      <c r="GB52" s="98"/>
      <c r="GC52" s="98"/>
      <c r="GD52" s="98"/>
      <c r="GE52" s="98"/>
      <c r="GF52" s="98"/>
      <c r="GG52" s="98"/>
      <c r="GH52" s="98"/>
      <c r="GI52" s="98"/>
      <c r="GJ52" s="98"/>
      <c r="GK52" s="98"/>
      <c r="GL52" s="98"/>
      <c r="GM52" s="98"/>
      <c r="GN52" s="98"/>
      <c r="GO52" s="98"/>
      <c r="GP52" s="98"/>
      <c r="GQ52" s="98">
        <f>データ!BI7</f>
        <v>61.3</v>
      </c>
      <c r="GR52" s="98"/>
      <c r="GS52" s="98"/>
      <c r="GT52" s="98"/>
      <c r="GU52" s="98"/>
      <c r="GV52" s="98"/>
      <c r="GW52" s="98"/>
      <c r="GX52" s="98"/>
      <c r="GY52" s="98"/>
      <c r="GZ52" s="98"/>
      <c r="HA52" s="98"/>
      <c r="HB52" s="98"/>
      <c r="HC52" s="98"/>
      <c r="HD52" s="98"/>
      <c r="HE52" s="98"/>
      <c r="HF52" s="98"/>
      <c r="HG52" s="98"/>
      <c r="HH52" s="98"/>
      <c r="HI52" s="98"/>
      <c r="HJ52" s="98">
        <f>データ!BJ7</f>
        <v>66.900000000000006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8019</v>
      </c>
      <c r="JD52" s="97"/>
      <c r="JE52" s="97"/>
      <c r="JF52" s="97"/>
      <c r="JG52" s="97"/>
      <c r="JH52" s="97"/>
      <c r="JI52" s="97"/>
      <c r="JJ52" s="97"/>
      <c r="JK52" s="97"/>
      <c r="JL52" s="97"/>
      <c r="JM52" s="97"/>
      <c r="JN52" s="97"/>
      <c r="JO52" s="97"/>
      <c r="JP52" s="97"/>
      <c r="JQ52" s="97"/>
      <c r="JR52" s="97"/>
      <c r="JS52" s="97"/>
      <c r="JT52" s="97"/>
      <c r="JU52" s="97"/>
      <c r="JV52" s="97">
        <f>データ!BR7</f>
        <v>3355</v>
      </c>
      <c r="JW52" s="97"/>
      <c r="JX52" s="97"/>
      <c r="JY52" s="97"/>
      <c r="JZ52" s="97"/>
      <c r="KA52" s="97"/>
      <c r="KB52" s="97"/>
      <c r="KC52" s="97"/>
      <c r="KD52" s="97"/>
      <c r="KE52" s="97"/>
      <c r="KF52" s="97"/>
      <c r="KG52" s="97"/>
      <c r="KH52" s="97"/>
      <c r="KI52" s="97"/>
      <c r="KJ52" s="97"/>
      <c r="KK52" s="97"/>
      <c r="KL52" s="97"/>
      <c r="KM52" s="97"/>
      <c r="KN52" s="97"/>
      <c r="KO52" s="97">
        <f>データ!BS7</f>
        <v>3558</v>
      </c>
      <c r="KP52" s="97"/>
      <c r="KQ52" s="97"/>
      <c r="KR52" s="97"/>
      <c r="KS52" s="97"/>
      <c r="KT52" s="97"/>
      <c r="KU52" s="97"/>
      <c r="KV52" s="97"/>
      <c r="KW52" s="97"/>
      <c r="KX52" s="97"/>
      <c r="KY52" s="97"/>
      <c r="KZ52" s="97"/>
      <c r="LA52" s="97"/>
      <c r="LB52" s="97"/>
      <c r="LC52" s="97"/>
      <c r="LD52" s="97"/>
      <c r="LE52" s="97"/>
      <c r="LF52" s="97"/>
      <c r="LG52" s="97"/>
      <c r="LH52" s="97">
        <f>データ!BT7</f>
        <v>5242</v>
      </c>
      <c r="LI52" s="97"/>
      <c r="LJ52" s="97"/>
      <c r="LK52" s="97"/>
      <c r="LL52" s="97"/>
      <c r="LM52" s="97"/>
      <c r="LN52" s="97"/>
      <c r="LO52" s="97"/>
      <c r="LP52" s="97"/>
      <c r="LQ52" s="97"/>
      <c r="LR52" s="97"/>
      <c r="LS52" s="97"/>
      <c r="LT52" s="97"/>
      <c r="LU52" s="97"/>
      <c r="LV52" s="97"/>
      <c r="LW52" s="97"/>
      <c r="LX52" s="97"/>
      <c r="LY52" s="97"/>
      <c r="LZ52" s="97"/>
      <c r="MA52" s="97">
        <f>データ!BU7</f>
        <v>7227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74311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D0H6L0FSJenZ4CUqlmjZb1DyQ3rzpd2hWBbs1meSad7u2nEedgEZovBpFwQV2f8/9Gat2Ibz+3uOEmyQjfHgA==" saltValue="gvWdHSPv0bX0OsNkRC6/v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103</v>
      </c>
      <c r="AV5" s="47" t="s">
        <v>104</v>
      </c>
      <c r="AW5" s="47" t="s">
        <v>105</v>
      </c>
      <c r="AX5" s="47" t="s">
        <v>106</v>
      </c>
      <c r="AY5" s="47" t="s">
        <v>107</v>
      </c>
      <c r="AZ5" s="47" t="s">
        <v>94</v>
      </c>
      <c r="BA5" s="47" t="s">
        <v>95</v>
      </c>
      <c r="BB5" s="47" t="s">
        <v>96</v>
      </c>
      <c r="BC5" s="47" t="s">
        <v>97</v>
      </c>
      <c r="BD5" s="47" t="s">
        <v>98</v>
      </c>
      <c r="BE5" s="47" t="s">
        <v>99</v>
      </c>
      <c r="BF5" s="47" t="s">
        <v>108</v>
      </c>
      <c r="BG5" s="47" t="s">
        <v>104</v>
      </c>
      <c r="BH5" s="47" t="s">
        <v>91</v>
      </c>
      <c r="BI5" s="47" t="s">
        <v>92</v>
      </c>
      <c r="BJ5" s="47" t="s">
        <v>93</v>
      </c>
      <c r="BK5" s="47" t="s">
        <v>94</v>
      </c>
      <c r="BL5" s="47" t="s">
        <v>95</v>
      </c>
      <c r="BM5" s="47" t="s">
        <v>96</v>
      </c>
      <c r="BN5" s="47" t="s">
        <v>97</v>
      </c>
      <c r="BO5" s="47" t="s">
        <v>98</v>
      </c>
      <c r="BP5" s="47" t="s">
        <v>99</v>
      </c>
      <c r="BQ5" s="47" t="s">
        <v>89</v>
      </c>
      <c r="BR5" s="47" t="s">
        <v>101</v>
      </c>
      <c r="BS5" s="47" t="s">
        <v>105</v>
      </c>
      <c r="BT5" s="47" t="s">
        <v>92</v>
      </c>
      <c r="BU5" s="47" t="s">
        <v>93</v>
      </c>
      <c r="BV5" s="47" t="s">
        <v>94</v>
      </c>
      <c r="BW5" s="47" t="s">
        <v>95</v>
      </c>
      <c r="BX5" s="47" t="s">
        <v>96</v>
      </c>
      <c r="BY5" s="47" t="s">
        <v>97</v>
      </c>
      <c r="BZ5" s="47" t="s">
        <v>98</v>
      </c>
      <c r="CA5" s="47" t="s">
        <v>99</v>
      </c>
      <c r="CB5" s="47" t="s">
        <v>108</v>
      </c>
      <c r="CC5" s="47" t="s">
        <v>104</v>
      </c>
      <c r="CD5" s="47" t="s">
        <v>105</v>
      </c>
      <c r="CE5" s="47" t="s">
        <v>109</v>
      </c>
      <c r="CF5" s="47" t="s">
        <v>93</v>
      </c>
      <c r="CG5" s="47" t="s">
        <v>94</v>
      </c>
      <c r="CH5" s="47" t="s">
        <v>95</v>
      </c>
      <c r="CI5" s="47" t="s">
        <v>96</v>
      </c>
      <c r="CJ5" s="47" t="s">
        <v>97</v>
      </c>
      <c r="CK5" s="47" t="s">
        <v>98</v>
      </c>
      <c r="CL5" s="47" t="s">
        <v>99</v>
      </c>
      <c r="CM5" s="145"/>
      <c r="CN5" s="145"/>
      <c r="CO5" s="47" t="s">
        <v>89</v>
      </c>
      <c r="CP5" s="47" t="s">
        <v>101</v>
      </c>
      <c r="CQ5" s="47" t="s">
        <v>105</v>
      </c>
      <c r="CR5" s="47" t="s">
        <v>110</v>
      </c>
      <c r="CS5" s="47" t="s">
        <v>111</v>
      </c>
      <c r="CT5" s="47" t="s">
        <v>94</v>
      </c>
      <c r="CU5" s="47" t="s">
        <v>95</v>
      </c>
      <c r="CV5" s="47" t="s">
        <v>96</v>
      </c>
      <c r="CW5" s="47" t="s">
        <v>97</v>
      </c>
      <c r="CX5" s="47" t="s">
        <v>98</v>
      </c>
      <c r="CY5" s="47" t="s">
        <v>99</v>
      </c>
      <c r="CZ5" s="47" t="s">
        <v>100</v>
      </c>
      <c r="DA5" s="47" t="s">
        <v>104</v>
      </c>
      <c r="DB5" s="47" t="s">
        <v>112</v>
      </c>
      <c r="DC5" s="47" t="s">
        <v>110</v>
      </c>
      <c r="DD5" s="47" t="s">
        <v>93</v>
      </c>
      <c r="DE5" s="47" t="s">
        <v>94</v>
      </c>
      <c r="DF5" s="47" t="s">
        <v>95</v>
      </c>
      <c r="DG5" s="47" t="s">
        <v>96</v>
      </c>
      <c r="DH5" s="47" t="s">
        <v>97</v>
      </c>
      <c r="DI5" s="47" t="s">
        <v>98</v>
      </c>
      <c r="DJ5" s="47" t="s">
        <v>35</v>
      </c>
      <c r="DK5" s="47" t="s">
        <v>100</v>
      </c>
      <c r="DL5" s="47" t="s">
        <v>101</v>
      </c>
      <c r="DM5" s="47" t="s">
        <v>112</v>
      </c>
      <c r="DN5" s="47" t="s">
        <v>109</v>
      </c>
      <c r="DO5" s="47" t="s">
        <v>93</v>
      </c>
      <c r="DP5" s="47" t="s">
        <v>94</v>
      </c>
      <c r="DQ5" s="47" t="s">
        <v>95</v>
      </c>
      <c r="DR5" s="47" t="s">
        <v>96</v>
      </c>
      <c r="DS5" s="47" t="s">
        <v>97</v>
      </c>
      <c r="DT5" s="47" t="s">
        <v>98</v>
      </c>
      <c r="DU5" s="47" t="s">
        <v>99</v>
      </c>
    </row>
    <row r="6" spans="1:125" s="54" customFormat="1" x14ac:dyDescent="0.2">
      <c r="A6" s="37" t="s">
        <v>113</v>
      </c>
      <c r="B6" s="48">
        <f>B8</f>
        <v>2023</v>
      </c>
      <c r="C6" s="48">
        <f t="shared" ref="C6:X6" si="1">C8</f>
        <v>262102</v>
      </c>
      <c r="D6" s="48">
        <f t="shared" si="1"/>
        <v>47</v>
      </c>
      <c r="E6" s="48">
        <f t="shared" si="1"/>
        <v>14</v>
      </c>
      <c r="F6" s="48">
        <f t="shared" si="1"/>
        <v>0</v>
      </c>
      <c r="G6" s="48">
        <f t="shared" si="1"/>
        <v>1</v>
      </c>
      <c r="H6" s="48" t="str">
        <f>SUBSTITUTE(H8,"　","")</f>
        <v>京都府八幡市</v>
      </c>
      <c r="I6" s="48" t="str">
        <f t="shared" si="1"/>
        <v>八幡市営駐車場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40</v>
      </c>
      <c r="S6" s="50" t="str">
        <f t="shared" si="1"/>
        <v>駅</v>
      </c>
      <c r="T6" s="50" t="str">
        <f t="shared" si="1"/>
        <v>無</v>
      </c>
      <c r="U6" s="51">
        <f t="shared" si="1"/>
        <v>2380</v>
      </c>
      <c r="V6" s="51">
        <f t="shared" si="1"/>
        <v>72</v>
      </c>
      <c r="W6" s="51">
        <f t="shared" si="1"/>
        <v>100</v>
      </c>
      <c r="X6" s="50" t="str">
        <f t="shared" si="1"/>
        <v>無</v>
      </c>
      <c r="Y6" s="52">
        <f>IF(Y8="-",NA(),Y8)</f>
        <v>351.5</v>
      </c>
      <c r="Z6" s="52">
        <f t="shared" ref="Z6:AH6" si="2">IF(Z8="-",NA(),Z8)</f>
        <v>200.4</v>
      </c>
      <c r="AA6" s="52">
        <f t="shared" si="2"/>
        <v>206.6</v>
      </c>
      <c r="AB6" s="52">
        <f t="shared" si="2"/>
        <v>258.2</v>
      </c>
      <c r="AC6" s="52">
        <f t="shared" si="2"/>
        <v>302.3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71.5</v>
      </c>
      <c r="BG6" s="52">
        <f t="shared" ref="BG6:BO6" si="5">IF(BG8="-",NA(),BG8)</f>
        <v>50.1</v>
      </c>
      <c r="BH6" s="52">
        <f t="shared" si="5"/>
        <v>51.6</v>
      </c>
      <c r="BI6" s="52">
        <f t="shared" si="5"/>
        <v>61.3</v>
      </c>
      <c r="BJ6" s="52">
        <f t="shared" si="5"/>
        <v>66.900000000000006</v>
      </c>
      <c r="BK6" s="52">
        <f t="shared" si="5"/>
        <v>33.6</v>
      </c>
      <c r="BL6" s="52">
        <f t="shared" si="5"/>
        <v>-122.5</v>
      </c>
      <c r="BM6" s="52">
        <f t="shared" si="5"/>
        <v>8.5</v>
      </c>
      <c r="BN6" s="52">
        <f t="shared" si="5"/>
        <v>26.6</v>
      </c>
      <c r="BO6" s="52">
        <f t="shared" si="5"/>
        <v>36.5</v>
      </c>
      <c r="BP6" s="49" t="str">
        <f>IF(BP8="-","",IF(BP8="-","【-】","【"&amp;SUBSTITUTE(TEXT(BP8,"#,##0.0"),"-","△")&amp;"】"))</f>
        <v>【△55.6】</v>
      </c>
      <c r="BQ6" s="53">
        <f>IF(BQ8="-",NA(),BQ8)</f>
        <v>8019</v>
      </c>
      <c r="BR6" s="53">
        <f t="shared" ref="BR6:BZ6" si="6">IF(BR8="-",NA(),BR8)</f>
        <v>3355</v>
      </c>
      <c r="BS6" s="53">
        <f t="shared" si="6"/>
        <v>3558</v>
      </c>
      <c r="BT6" s="53">
        <f t="shared" si="6"/>
        <v>5242</v>
      </c>
      <c r="BU6" s="53">
        <f t="shared" si="6"/>
        <v>7227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114</v>
      </c>
      <c r="CM6" s="51">
        <f t="shared" ref="CM6:CN6" si="7">CM8</f>
        <v>74311</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91.7</v>
      </c>
      <c r="DL6" s="52">
        <f t="shared" ref="DL6:DT6" si="9">IF(DL8="-",NA(),DL8)</f>
        <v>61.1</v>
      </c>
      <c r="DM6" s="52">
        <f t="shared" si="9"/>
        <v>61.1</v>
      </c>
      <c r="DN6" s="52">
        <f t="shared" si="9"/>
        <v>72.2</v>
      </c>
      <c r="DO6" s="52">
        <f t="shared" si="9"/>
        <v>84.7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116</v>
      </c>
      <c r="B7" s="48">
        <f t="shared" ref="B7:X7" si="10">B8</f>
        <v>2023</v>
      </c>
      <c r="C7" s="48">
        <f t="shared" si="10"/>
        <v>262102</v>
      </c>
      <c r="D7" s="48">
        <f t="shared" si="10"/>
        <v>47</v>
      </c>
      <c r="E7" s="48">
        <f t="shared" si="10"/>
        <v>14</v>
      </c>
      <c r="F7" s="48">
        <f t="shared" si="10"/>
        <v>0</v>
      </c>
      <c r="G7" s="48">
        <f t="shared" si="10"/>
        <v>1</v>
      </c>
      <c r="H7" s="48" t="str">
        <f t="shared" si="10"/>
        <v>京都府　八幡市</v>
      </c>
      <c r="I7" s="48" t="str">
        <f t="shared" si="10"/>
        <v>八幡市営駐車場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40</v>
      </c>
      <c r="S7" s="50" t="str">
        <f t="shared" si="10"/>
        <v>駅</v>
      </c>
      <c r="T7" s="50" t="str">
        <f t="shared" si="10"/>
        <v>無</v>
      </c>
      <c r="U7" s="51">
        <f t="shared" si="10"/>
        <v>2380</v>
      </c>
      <c r="V7" s="51">
        <f t="shared" si="10"/>
        <v>72</v>
      </c>
      <c r="W7" s="51">
        <f t="shared" si="10"/>
        <v>100</v>
      </c>
      <c r="X7" s="50" t="str">
        <f t="shared" si="10"/>
        <v>無</v>
      </c>
      <c r="Y7" s="52">
        <f>Y8</f>
        <v>351.5</v>
      </c>
      <c r="Z7" s="52">
        <f t="shared" ref="Z7:AH7" si="11">Z8</f>
        <v>200.4</v>
      </c>
      <c r="AA7" s="52">
        <f t="shared" si="11"/>
        <v>206.6</v>
      </c>
      <c r="AB7" s="52">
        <f t="shared" si="11"/>
        <v>258.2</v>
      </c>
      <c r="AC7" s="52">
        <f t="shared" si="11"/>
        <v>302.3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71.5</v>
      </c>
      <c r="BG7" s="52">
        <f t="shared" ref="BG7:BO7" si="14">BG8</f>
        <v>50.1</v>
      </c>
      <c r="BH7" s="52">
        <f t="shared" si="14"/>
        <v>51.6</v>
      </c>
      <c r="BI7" s="52">
        <f t="shared" si="14"/>
        <v>61.3</v>
      </c>
      <c r="BJ7" s="52">
        <f t="shared" si="14"/>
        <v>66.900000000000006</v>
      </c>
      <c r="BK7" s="52">
        <f t="shared" si="14"/>
        <v>33.6</v>
      </c>
      <c r="BL7" s="52">
        <f t="shared" si="14"/>
        <v>-122.5</v>
      </c>
      <c r="BM7" s="52">
        <f t="shared" si="14"/>
        <v>8.5</v>
      </c>
      <c r="BN7" s="52">
        <f t="shared" si="14"/>
        <v>26.6</v>
      </c>
      <c r="BO7" s="52">
        <f t="shared" si="14"/>
        <v>36.5</v>
      </c>
      <c r="BP7" s="49"/>
      <c r="BQ7" s="53">
        <f>BQ8</f>
        <v>8019</v>
      </c>
      <c r="BR7" s="53">
        <f t="shared" ref="BR7:BZ7" si="15">BR8</f>
        <v>3355</v>
      </c>
      <c r="BS7" s="53">
        <f t="shared" si="15"/>
        <v>3558</v>
      </c>
      <c r="BT7" s="53">
        <f t="shared" si="15"/>
        <v>5242</v>
      </c>
      <c r="BU7" s="53">
        <f t="shared" si="15"/>
        <v>7227</v>
      </c>
      <c r="BV7" s="53">
        <f t="shared" si="15"/>
        <v>7940</v>
      </c>
      <c r="BW7" s="53">
        <f t="shared" si="15"/>
        <v>2576</v>
      </c>
      <c r="BX7" s="53">
        <f t="shared" si="15"/>
        <v>4153</v>
      </c>
      <c r="BY7" s="53">
        <f t="shared" si="15"/>
        <v>6140</v>
      </c>
      <c r="BZ7" s="53">
        <f t="shared" si="15"/>
        <v>9395</v>
      </c>
      <c r="CA7" s="51"/>
      <c r="CB7" s="52" t="s">
        <v>117</v>
      </c>
      <c r="CC7" s="52" t="s">
        <v>117</v>
      </c>
      <c r="CD7" s="52" t="s">
        <v>117</v>
      </c>
      <c r="CE7" s="52" t="s">
        <v>117</v>
      </c>
      <c r="CF7" s="52" t="s">
        <v>117</v>
      </c>
      <c r="CG7" s="52" t="s">
        <v>117</v>
      </c>
      <c r="CH7" s="52" t="s">
        <v>117</v>
      </c>
      <c r="CI7" s="52" t="s">
        <v>117</v>
      </c>
      <c r="CJ7" s="52" t="s">
        <v>117</v>
      </c>
      <c r="CK7" s="52" t="s">
        <v>114</v>
      </c>
      <c r="CL7" s="49"/>
      <c r="CM7" s="51">
        <f>CM8</f>
        <v>74311</v>
      </c>
      <c r="CN7" s="51">
        <f>CN8</f>
        <v>0</v>
      </c>
      <c r="CO7" s="52" t="s">
        <v>117</v>
      </c>
      <c r="CP7" s="52" t="s">
        <v>117</v>
      </c>
      <c r="CQ7" s="52" t="s">
        <v>117</v>
      </c>
      <c r="CR7" s="52" t="s">
        <v>117</v>
      </c>
      <c r="CS7" s="52" t="s">
        <v>117</v>
      </c>
      <c r="CT7" s="52" t="s">
        <v>117</v>
      </c>
      <c r="CU7" s="52" t="s">
        <v>117</v>
      </c>
      <c r="CV7" s="52" t="s">
        <v>117</v>
      </c>
      <c r="CW7" s="52" t="s">
        <v>117</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91.7</v>
      </c>
      <c r="DL7" s="52">
        <f t="shared" ref="DL7:DT7" si="17">DL8</f>
        <v>61.1</v>
      </c>
      <c r="DM7" s="52">
        <f t="shared" si="17"/>
        <v>61.1</v>
      </c>
      <c r="DN7" s="52">
        <f t="shared" si="17"/>
        <v>72.2</v>
      </c>
      <c r="DO7" s="52">
        <f t="shared" si="17"/>
        <v>84.7</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262102</v>
      </c>
      <c r="D8" s="55">
        <v>47</v>
      </c>
      <c r="E8" s="55">
        <v>14</v>
      </c>
      <c r="F8" s="55">
        <v>0</v>
      </c>
      <c r="G8" s="55">
        <v>1</v>
      </c>
      <c r="H8" s="55" t="s">
        <v>118</v>
      </c>
      <c r="I8" s="55" t="s">
        <v>119</v>
      </c>
      <c r="J8" s="55" t="s">
        <v>120</v>
      </c>
      <c r="K8" s="55" t="s">
        <v>121</v>
      </c>
      <c r="L8" s="55" t="s">
        <v>122</v>
      </c>
      <c r="M8" s="55" t="s">
        <v>123</v>
      </c>
      <c r="N8" s="55" t="s">
        <v>124</v>
      </c>
      <c r="O8" s="56" t="s">
        <v>125</v>
      </c>
      <c r="P8" s="57" t="s">
        <v>126</v>
      </c>
      <c r="Q8" s="57" t="s">
        <v>127</v>
      </c>
      <c r="R8" s="58">
        <v>40</v>
      </c>
      <c r="S8" s="57" t="s">
        <v>128</v>
      </c>
      <c r="T8" s="57" t="s">
        <v>129</v>
      </c>
      <c r="U8" s="58">
        <v>2380</v>
      </c>
      <c r="V8" s="58">
        <v>72</v>
      </c>
      <c r="W8" s="58">
        <v>100</v>
      </c>
      <c r="X8" s="57" t="s">
        <v>129</v>
      </c>
      <c r="Y8" s="59">
        <v>351.5</v>
      </c>
      <c r="Z8" s="59">
        <v>200.4</v>
      </c>
      <c r="AA8" s="59">
        <v>206.6</v>
      </c>
      <c r="AB8" s="59">
        <v>258.2</v>
      </c>
      <c r="AC8" s="59">
        <v>302.3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71.5</v>
      </c>
      <c r="BG8" s="59">
        <v>50.1</v>
      </c>
      <c r="BH8" s="59">
        <v>51.6</v>
      </c>
      <c r="BI8" s="59">
        <v>61.3</v>
      </c>
      <c r="BJ8" s="59">
        <v>66.900000000000006</v>
      </c>
      <c r="BK8" s="59">
        <v>33.6</v>
      </c>
      <c r="BL8" s="59">
        <v>-122.5</v>
      </c>
      <c r="BM8" s="59">
        <v>8.5</v>
      </c>
      <c r="BN8" s="59">
        <v>26.6</v>
      </c>
      <c r="BO8" s="59">
        <v>36.5</v>
      </c>
      <c r="BP8" s="56">
        <v>-55.6</v>
      </c>
      <c r="BQ8" s="60">
        <v>8019</v>
      </c>
      <c r="BR8" s="60">
        <v>3355</v>
      </c>
      <c r="BS8" s="60">
        <v>3558</v>
      </c>
      <c r="BT8" s="61">
        <v>5242</v>
      </c>
      <c r="BU8" s="61">
        <v>7227</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74311</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54.4</v>
      </c>
      <c r="DF8" s="59">
        <v>70.3</v>
      </c>
      <c r="DG8" s="59">
        <v>70</v>
      </c>
      <c r="DH8" s="59">
        <v>47.6</v>
      </c>
      <c r="DI8" s="59">
        <v>36.1</v>
      </c>
      <c r="DJ8" s="56">
        <v>79</v>
      </c>
      <c r="DK8" s="59">
        <v>91.7</v>
      </c>
      <c r="DL8" s="59">
        <v>61.1</v>
      </c>
      <c r="DM8" s="59">
        <v>61.1</v>
      </c>
      <c r="DN8" s="59">
        <v>72.2</v>
      </c>
      <c r="DO8" s="59">
        <v>84.7</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桑原　成史朗</cp:lastModifiedBy>
  <dcterms:created xsi:type="dcterms:W3CDTF">2024-12-19T01:05:48Z</dcterms:created>
  <dcterms:modified xsi:type="dcterms:W3CDTF">2025-02-18T07:20:47Z</dcterms:modified>
  <cp:category/>
</cp:coreProperties>
</file>