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都市整備部\公営企業課\02_経営係\02 財政事務\03 決算関連・統計\05_経営比較分析表\R05\02_提出\"/>
    </mc:Choice>
  </mc:AlternateContent>
  <xr:revisionPtr revIDLastSave="0" documentId="13_ncr:1_{FF4F26E4-9C71-4AD2-B8B8-8DBCCB0E3C83}" xr6:coauthVersionLast="47" xr6:coauthVersionMax="47" xr10:uidLastSave="{00000000-0000-0000-0000-000000000000}"/>
  <workbookProtection workbookAlgorithmName="SHA-512" workbookHashValue="PsoT+wZ29UZypK5pUQ72JXnPPbPVej8k4Jqj0kZTqmchxeMsjhqKIuFM1hZcR+pzQT6l0jT3UeBslXKR515waA==" workbookSaltValue="rcXD6l15REZVUt86sr/WsA==" workbookSpinCount="100000" lockStructure="1"/>
  <bookViews>
    <workbookView xWindow="34515" yWindow="705" windowWidth="21600" windowHeight="141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AT10" i="4"/>
  <c r="AL10" i="4"/>
  <c r="I10" i="4"/>
  <c r="P8" i="4"/>
  <c r="I8" i="4"/>
</calcChain>
</file>

<file path=xl/sharedStrings.xml><?xml version="1.0" encoding="utf-8"?>
<sst xmlns="http://schemas.openxmlformats.org/spreadsheetml/2006/main" count="257" uniqueCount="114">
  <si>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</si>
  <si>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</si>
  <si>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</si>
  <si>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</si>
  <si>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</si>
  <si>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</si>
  <si>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</si>
  <si>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</si>
  <si>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</si>
  <si>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</si>
  <si>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</si>
  <si>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</si>
  <si>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</si>
  <si>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</si>
  <si>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</si>
  <si>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</si>
  <si>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</si>
  <si>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</si>
  <si>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</si>
  <si>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</si>
  <si>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</si>
  <si>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</si>
  <si>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</si>
  <si>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</si>
  <si>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</si>
  <si>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</si>
  <si>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</si>
  <si>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</si>
  <si>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</si>
  <si>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</si>
  <si>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</si>
  <si>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</si>
  <si>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</si>
  <si>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</si>
  <si>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</si>
  <si>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</si>
  <si>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</si>
  <si>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</si>
  <si>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</si>
  <si>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</si>
  <si>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</si>
  <si>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</si>
  <si>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</si>
  <si>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</si>
  <si>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</si>
  <si>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</si>
  <si>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</si>
  <si>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</si>
  <si>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</si>
  <si>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</si>
  <si>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</si>
  <si>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</si>
  <si>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</si>
  <si>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</si>
  <si>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</si>
  <si>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</si>
  <si>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</si>
  <si>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</si>
  <si>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</si>
  <si>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</si>
  <si>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</si>
  <si>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</si>
  <si>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</si>
  <si>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</si>
  <si>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</si>
  <si>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</si>
  <si>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</si>
  <si>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</si>
  <si>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</si>
  <si>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</si>
  <si>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</si>
  <si>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</si>
  <si>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</si>
  <si>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</si>
  <si>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</si>
  <si>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</si>
  <si>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</si>
  <si>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</si>
  <si>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</si>
  <si>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</si>
  <si>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</si>
  <si>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</si>
  <si>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</si>
  <si>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</si>
  <si>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</si>
  <si>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</si>
  <si>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</si>
  <si>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</si>
  <si>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</si>
  <si>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</si>
  <si>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</si>
  <si>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</si>
  <si>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</si>
  <si>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</si>
  <si>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</si>
  <si>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向日市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</si>
  <si>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</si>
  <si>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</si>
  <si>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</si>
  <si>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</si>
  <si>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</si>
  <si>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</si>
  <si>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</si>
  <si>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</si>
  <si>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</si>
  <si>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</si>
  <si>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</si>
  <si>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</si>
  <si>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</si>
  <si>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</si>
  <si>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</si>
  <si>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①収益的収支比率
　経常収支比率は100％に近い値で推移していますが、使用料収入の不足分を一般会計繰入金によって賄っています。
③流動比率
　未払金に充当するための財源を年度内に収入していることから、年度末時点の現金が増え、流動比率が高くなっています。
④企業債残高対事業規模比率
　耐用年数を超えた管渠がなく、本格的な老朽管の更新が始まっていないことから、企業債の新規借入を行うことが少ないため、減少しています。
⑤経費回収率
　汚水処理費の一部を一般会計繰入金によって賄っているため、100％を下回っています。適正な経費回収のため、経営管理の向上が必要です。
⑥汚水処理原価
　汚水資本費が高くなる分流式下水道を採用しています。類似団体とほぼ同水準となっています。
⑧水洗化率
　早くから水洗化を進め、汚水事業整備が平成12年に完了したことから、ほぼ100％となっています。</t>
    <phoneticPr fontId="4"/>
  </si>
  <si>
    <t>①有形固定資産減価償却率
　概ね資産全体の半分程度償却が進んでいる状況です。
②管渠老朽化率、③管渠改善率
　昭和49年から整備に着手したため、耐用年数50年に達している老朽管はありません。現在、ストックマネジメント計画に基づき、予防保全型の維持管理を行うことで下水道管渠の長寿命化に取り組んでいます。</t>
    <phoneticPr fontId="4"/>
  </si>
  <si>
    <t>　支出の大部分を占める企業債償還金は減少傾向にありますが、使用料収入では支出全体を賄いきれず、一般会計からの繰入金に依存する状況が続いています。
今後も正確な経営状況の把握に努め、安定的な下水道事業運営を行うための適切な経営管理を行います。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</si>
</sst>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AE8-44C6-8041-3A450DB557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0.35</c:v>
                </c:pt>
                <c:pt idx="3">
                  <c:v>0.1</c:v>
                </c:pt>
                <c:pt idx="4">
                  <c:v>1.51</c:v>
                </c:pt>
              </c:numCache>
            </c:numRef>
          </c:val>
          <c:smooth val="0"/>
          <c:extLst>
            <c:ext xmlns:c16="http://schemas.microsoft.com/office/drawing/2014/chart" uri="{C3380CC4-5D6E-409C-BE32-E72D297353CC}">
              <c16:uniqueId val="{00000001-FAE8-44C6-8041-3A450DB557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BB-4351-A76F-DD0EB52F9B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80.11</c:v>
                </c:pt>
                <c:pt idx="2">
                  <c:v>82.83</c:v>
                </c:pt>
                <c:pt idx="3">
                  <c:v>69.38</c:v>
                </c:pt>
                <c:pt idx="4">
                  <c:v>70.39</c:v>
                </c:pt>
              </c:numCache>
            </c:numRef>
          </c:val>
          <c:smooth val="0"/>
          <c:extLst>
            <c:ext xmlns:c16="http://schemas.microsoft.com/office/drawing/2014/chart" uri="{C3380CC4-5D6E-409C-BE32-E72D297353CC}">
              <c16:uniqueId val="{00000001-D7BB-4351-A76F-DD0EB52F9B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99.15</c:v>
                </c:pt>
                <c:pt idx="2">
                  <c:v>99.1</c:v>
                </c:pt>
                <c:pt idx="3">
                  <c:v>99.17</c:v>
                </c:pt>
                <c:pt idx="4">
                  <c:v>99.25</c:v>
                </c:pt>
              </c:numCache>
            </c:numRef>
          </c:val>
          <c:extLst>
            <c:ext xmlns:c16="http://schemas.microsoft.com/office/drawing/2014/chart" uri="{C3380CC4-5D6E-409C-BE32-E72D297353CC}">
              <c16:uniqueId val="{00000000-F768-401C-B086-3FF4E3EEFC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95.96</c:v>
                </c:pt>
                <c:pt idx="2">
                  <c:v>95.73</c:v>
                </c:pt>
                <c:pt idx="3">
                  <c:v>96.1</c:v>
                </c:pt>
                <c:pt idx="4">
                  <c:v>96.61</c:v>
                </c:pt>
              </c:numCache>
            </c:numRef>
          </c:val>
          <c:smooth val="0"/>
          <c:extLst>
            <c:ext xmlns:c16="http://schemas.microsoft.com/office/drawing/2014/chart" uri="{C3380CC4-5D6E-409C-BE32-E72D297353CC}">
              <c16:uniqueId val="{00000001-F768-401C-B086-3FF4E3EEFC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99</c:v>
                </c:pt>
                <c:pt idx="2">
                  <c:v>100.06</c:v>
                </c:pt>
                <c:pt idx="3">
                  <c:v>100.13</c:v>
                </c:pt>
                <c:pt idx="4">
                  <c:v>100.36</c:v>
                </c:pt>
              </c:numCache>
            </c:numRef>
          </c:val>
          <c:extLst>
            <c:ext xmlns:c16="http://schemas.microsoft.com/office/drawing/2014/chart" uri="{C3380CC4-5D6E-409C-BE32-E72D297353CC}">
              <c16:uniqueId val="{00000000-24DD-456A-899F-1C5F954F3E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107.87</c:v>
                </c:pt>
                <c:pt idx="2">
                  <c:v>109.78</c:v>
                </c:pt>
                <c:pt idx="3">
                  <c:v>109.96</c:v>
                </c:pt>
                <c:pt idx="4">
                  <c:v>109.44</c:v>
                </c:pt>
              </c:numCache>
            </c:numRef>
          </c:val>
          <c:smooth val="0"/>
          <c:extLst>
            <c:ext xmlns:c16="http://schemas.microsoft.com/office/drawing/2014/chart" uri="{C3380CC4-5D6E-409C-BE32-E72D297353CC}">
              <c16:uniqueId val="{00000001-24DD-456A-899F-1C5F954F3E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46.05</c:v>
                </c:pt>
                <c:pt idx="2">
                  <c:v>47.79</c:v>
                </c:pt>
                <c:pt idx="3">
                  <c:v>47.75</c:v>
                </c:pt>
                <c:pt idx="4">
                  <c:v>49.25</c:v>
                </c:pt>
              </c:numCache>
            </c:numRef>
          </c:val>
          <c:extLst>
            <c:ext xmlns:c16="http://schemas.microsoft.com/office/drawing/2014/chart" uri="{C3380CC4-5D6E-409C-BE32-E72D297353CC}">
              <c16:uniqueId val="{00000000-E76B-455F-9422-26B8B0FFD6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20.23</c:v>
                </c:pt>
                <c:pt idx="2">
                  <c:v>22.34</c:v>
                </c:pt>
                <c:pt idx="3">
                  <c:v>24.65</c:v>
                </c:pt>
                <c:pt idx="4">
                  <c:v>24.87</c:v>
                </c:pt>
              </c:numCache>
            </c:numRef>
          </c:val>
          <c:smooth val="0"/>
          <c:extLst>
            <c:ext xmlns:c16="http://schemas.microsoft.com/office/drawing/2014/chart" uri="{C3380CC4-5D6E-409C-BE32-E72D297353CC}">
              <c16:uniqueId val="{00000001-E76B-455F-9422-26B8B0FFD6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559-44E8-8031-B5F6256528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1.63</c:v>
                </c:pt>
                <c:pt idx="2">
                  <c:v>1.94</c:v>
                </c:pt>
                <c:pt idx="3">
                  <c:v>2.42</c:v>
                </c:pt>
                <c:pt idx="4">
                  <c:v>3</c:v>
                </c:pt>
              </c:numCache>
            </c:numRef>
          </c:val>
          <c:smooth val="0"/>
          <c:extLst>
            <c:ext xmlns:c16="http://schemas.microsoft.com/office/drawing/2014/chart" uri="{C3380CC4-5D6E-409C-BE32-E72D297353CC}">
              <c16:uniqueId val="{00000001-8559-44E8-8031-B5F6256528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D6A-4041-99AB-252D032894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11.59</c:v>
                </c:pt>
                <c:pt idx="2">
                  <c:v>9.36</c:v>
                </c:pt>
                <c:pt idx="3">
                  <c:v>7.56</c:v>
                </c:pt>
                <c:pt idx="4">
                  <c:v>5.84</c:v>
                </c:pt>
              </c:numCache>
            </c:numRef>
          </c:val>
          <c:smooth val="0"/>
          <c:extLst>
            <c:ext xmlns:c16="http://schemas.microsoft.com/office/drawing/2014/chart" uri="{C3380CC4-5D6E-409C-BE32-E72D297353CC}">
              <c16:uniqueId val="{00000001-3D6A-4041-99AB-252D032894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22.07</c:v>
                </c:pt>
                <c:pt idx="2">
                  <c:v>68.42</c:v>
                </c:pt>
                <c:pt idx="3">
                  <c:v>60.87</c:v>
                </c:pt>
                <c:pt idx="4">
                  <c:v>56.2</c:v>
                </c:pt>
              </c:numCache>
            </c:numRef>
          </c:val>
          <c:extLst>
            <c:ext xmlns:c16="http://schemas.microsoft.com/office/drawing/2014/chart" uri="{C3380CC4-5D6E-409C-BE32-E72D297353CC}">
              <c16:uniqueId val="{00000000-5952-4059-9092-1B0664974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37.200000000000003</c:v>
                </c:pt>
                <c:pt idx="2">
                  <c:v>47.13</c:v>
                </c:pt>
                <c:pt idx="3">
                  <c:v>50.85</c:v>
                </c:pt>
                <c:pt idx="4">
                  <c:v>63.13</c:v>
                </c:pt>
              </c:numCache>
            </c:numRef>
          </c:val>
          <c:smooth val="0"/>
          <c:extLst>
            <c:ext xmlns:c16="http://schemas.microsoft.com/office/drawing/2014/chart" uri="{C3380CC4-5D6E-409C-BE32-E72D297353CC}">
              <c16:uniqueId val="{00000001-5952-4059-9092-1B0664974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664.32</c:v>
                </c:pt>
                <c:pt idx="2">
                  <c:v>595.29999999999995</c:v>
                </c:pt>
                <c:pt idx="3">
                  <c:v>559.26</c:v>
                </c:pt>
                <c:pt idx="4">
                  <c:v>454.43</c:v>
                </c:pt>
              </c:numCache>
            </c:numRef>
          </c:val>
          <c:extLst>
            <c:ext xmlns:c16="http://schemas.microsoft.com/office/drawing/2014/chart" uri="{C3380CC4-5D6E-409C-BE32-E72D297353CC}">
              <c16:uniqueId val="{00000000-FD61-4F1C-B11C-0DFB6CA2F1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843.72</c:v>
                </c:pt>
                <c:pt idx="2">
                  <c:v>788.62</c:v>
                </c:pt>
                <c:pt idx="3">
                  <c:v>772.15</c:v>
                </c:pt>
                <c:pt idx="4">
                  <c:v>717.6</c:v>
                </c:pt>
              </c:numCache>
            </c:numRef>
          </c:val>
          <c:smooth val="0"/>
          <c:extLst>
            <c:ext xmlns:c16="http://schemas.microsoft.com/office/drawing/2014/chart" uri="{C3380CC4-5D6E-409C-BE32-E72D297353CC}">
              <c16:uniqueId val="{00000001-FD61-4F1C-B11C-0DFB6CA2F1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90.91</c:v>
                </c:pt>
                <c:pt idx="2">
                  <c:v>94.64</c:v>
                </c:pt>
                <c:pt idx="3">
                  <c:v>89.84</c:v>
                </c:pt>
                <c:pt idx="4">
                  <c:v>92.27</c:v>
                </c:pt>
              </c:numCache>
            </c:numRef>
          </c:val>
          <c:extLst>
            <c:ext xmlns:c16="http://schemas.microsoft.com/office/drawing/2014/chart" uri="{C3380CC4-5D6E-409C-BE32-E72D297353CC}">
              <c16:uniqueId val="{00000000-A8B5-4CC1-BDF1-3FE4FFB3E8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94.81</c:v>
                </c:pt>
                <c:pt idx="2">
                  <c:v>99.88</c:v>
                </c:pt>
                <c:pt idx="3">
                  <c:v>98.82</c:v>
                </c:pt>
                <c:pt idx="4">
                  <c:v>97.58</c:v>
                </c:pt>
              </c:numCache>
            </c:numRef>
          </c:val>
          <c:smooth val="0"/>
          <c:extLst>
            <c:ext xmlns:c16="http://schemas.microsoft.com/office/drawing/2014/chart" uri="{C3380CC4-5D6E-409C-BE32-E72D297353CC}">
              <c16:uniqueId val="{00000001-A8B5-4CC1-BDF1-3FE4FFB3E8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130.24</c:v>
                </c:pt>
                <c:pt idx="2">
                  <c:v>125.19</c:v>
                </c:pt>
                <c:pt idx="3">
                  <c:v>123.57</c:v>
                </c:pt>
                <c:pt idx="4">
                  <c:v>130.02000000000001</c:v>
                </c:pt>
              </c:numCache>
            </c:numRef>
          </c:val>
          <c:extLst>
            <c:ext xmlns:c16="http://schemas.microsoft.com/office/drawing/2014/chart" uri="{C3380CC4-5D6E-409C-BE32-E72D297353CC}">
              <c16:uniqueId val="{00000000-9D2B-4017-A209-C7498BD772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129.9</c:v>
                </c:pt>
                <c:pt idx="2">
                  <c:v>126.94</c:v>
                </c:pt>
                <c:pt idx="3">
                  <c:v>128.38999999999999</c:v>
                </c:pt>
                <c:pt idx="4">
                  <c:v>129.85</c:v>
                </c:pt>
              </c:numCache>
            </c:numRef>
          </c:val>
          <c:smooth val="0"/>
          <c:extLst>
            <c:ext xmlns:c16="http://schemas.microsoft.com/office/drawing/2014/chart" uri="{C3380CC4-5D6E-409C-BE32-E72D297353CC}">
              <c16:uniqueId val="{00000001-9D2B-4017-A209-C7498BD772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K12" sqref="BK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京都府　向日市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56571</v>
      </c>
      <c r="AM8" s="54"/>
      <c r="AN8" s="54"/>
      <c r="AO8" s="54"/>
      <c r="AP8" s="54"/>
      <c r="AQ8" s="54"/>
      <c r="AR8" s="54"/>
      <c r="AS8" s="54"/>
      <c r="AT8" s="53">
        <f>データ!T6</f>
        <v>7.72</v>
      </c>
      <c r="AU8" s="53"/>
      <c r="AV8" s="53"/>
      <c r="AW8" s="53"/>
      <c r="AX8" s="53"/>
      <c r="AY8" s="53"/>
      <c r="AZ8" s="53"/>
      <c r="BA8" s="53"/>
      <c r="BB8" s="53">
        <f>データ!U6</f>
        <v>7327.85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48.23</v>
      </c>
      <c r="J10" s="53"/>
      <c r="K10" s="53"/>
      <c r="L10" s="53"/>
      <c r="M10" s="53"/>
      <c r="N10" s="53"/>
      <c r="O10" s="53"/>
      <c r="P10" s="53">
        <f>データ!P6</f>
        <v>100</v>
      </c>
      <c r="Q10" s="53"/>
      <c r="R10" s="53"/>
      <c r="S10" s="53"/>
      <c r="T10" s="53"/>
      <c r="U10" s="53"/>
      <c r="V10" s="53"/>
      <c r="W10" s="53">
        <f>データ!Q6</f>
        <v>79.959999999999994</v>
      </c>
      <c r="X10" s="53"/>
      <c r="Y10" s="53"/>
      <c r="Z10" s="53"/>
      <c r="AA10" s="53"/>
      <c r="AB10" s="53"/>
      <c r="AC10" s="53"/>
      <c r="AD10" s="54">
        <f>データ!R6</f>
        <v>2266</v>
      </c>
      <c r="AE10" s="54"/>
      <c r="AF10" s="54"/>
      <c r="AG10" s="54"/>
      <c r="AH10" s="54"/>
      <c r="AI10" s="54"/>
      <c r="AJ10" s="54"/>
      <c r="AK10" s="2"/>
      <c r="AL10" s="54">
        <f>データ!V6</f>
        <v>56428</v>
      </c>
      <c r="AM10" s="54"/>
      <c r="AN10" s="54"/>
      <c r="AO10" s="54"/>
      <c r="AP10" s="54"/>
      <c r="AQ10" s="54"/>
      <c r="AR10" s="54"/>
      <c r="AS10" s="54"/>
      <c r="AT10" s="53">
        <f>データ!W6</f>
        <v>6.52</v>
      </c>
      <c r="AU10" s="53"/>
      <c r="AV10" s="53"/>
      <c r="AW10" s="53"/>
      <c r="AX10" s="53"/>
      <c r="AY10" s="53"/>
      <c r="AZ10" s="53"/>
      <c r="BA10" s="53"/>
      <c r="BB10" s="53">
        <f>データ!X6</f>
        <v>8654.6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X4uuETAswZ4Uh0vG0//iQtNaMoosVx/DGA1GPYu6RvjKz6rhPg4sSyon3ltYDhk4hW5Z+iEJH8khL0dQqHCVQ==" saltValue="1MTF+NA8CSZW1tijTk7F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262081</v>
      </c>
      <c r="D6" s="19">
        <f t="shared" si="3"/>
        <v>46</v>
      </c>
      <c r="E6" s="19">
        <f t="shared" si="3"/>
        <v>17</v>
      </c>
      <c r="F6" s="19">
        <f t="shared" si="3"/>
        <v>1</v>
      </c>
      <c r="G6" s="19">
        <f t="shared" si="3"/>
        <v>0</v>
      </c>
      <c r="H6" s="19" t="str">
        <f t="shared" si="3"/>
        <v>京都府　向日市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48.23</v>
      </c>
      <c r="P6" s="20">
        <f t="shared" si="3"/>
        <v>100</v>
      </c>
      <c r="Q6" s="20">
        <f t="shared" si="3"/>
        <v>79.959999999999994</v>
      </c>
      <c r="R6" s="20">
        <f t="shared" si="3"/>
        <v>2266</v>
      </c>
      <c r="S6" s="20">
        <f t="shared" si="3"/>
        <v>56571</v>
      </c>
      <c r="T6" s="20">
        <f t="shared" si="3"/>
        <v>7.72</v>
      </c>
      <c r="U6" s="20">
        <f t="shared" si="3"/>
        <v>7327.85</v>
      </c>
      <c r="V6" s="20">
        <f t="shared" si="3"/>
        <v>56428</v>
      </c>
      <c r="W6" s="20">
        <f t="shared" si="3"/>
        <v>6.52</v>
      </c>
      <c r="X6" s="20">
        <f t="shared" si="3"/>
        <v>8654.6</v>
      </c>
      <c r="Y6" s="21" t="str">
        <f>IF(Y7="",NA(),Y7)</f>
        <v>-</v>
      </c>
      <c r="Z6" s="21">
        <f t="shared" ref="Z6:AH6" si="4">IF(Z7="",NA(),Z7)</f>
        <v>99</v>
      </c>
      <c r="AA6" s="21">
        <f t="shared" si="4"/>
        <v>100.06</v>
      </c>
      <c r="AB6" s="21">
        <f t="shared" si="4"/>
        <v>100.13</v>
      </c>
      <c r="AC6" s="21">
        <f t="shared" si="4"/>
        <v>100.36</v>
      </c>
      <c r="AD6" s="21" t="str">
        <f t="shared" si="4"/>
        <v>-</v>
      </c>
      <c r="AE6" s="21">
        <f t="shared" si="4"/>
        <v>107.87</v>
      </c>
      <c r="AF6" s="21">
        <f t="shared" si="4"/>
        <v>109.78</v>
      </c>
      <c r="AG6" s="21">
        <f t="shared" si="4"/>
        <v>109.96</v>
      </c>
      <c r="AH6" s="21">
        <f t="shared" si="4"/>
        <v>109.44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11.59</v>
      </c>
      <c r="AQ6" s="21">
        <f t="shared" si="5"/>
        <v>9.36</v>
      </c>
      <c r="AR6" s="21">
        <f t="shared" si="5"/>
        <v>7.56</v>
      </c>
      <c r="AS6" s="21">
        <f t="shared" si="5"/>
        <v>5.84</v>
      </c>
      <c r="AT6" s="20" t="str">
        <f>IF(AT7="","",IF(AT7="-","【-】","【"&amp;SUBSTITUTE(TEXT(AT7,"#,##0.00"),"-","△")&amp;"】"))</f>
        <v>【3.03】</v>
      </c>
      <c r="AU6" s="21" t="str">
        <f>IF(AU7="",NA(),AU7)</f>
        <v>-</v>
      </c>
      <c r="AV6" s="21">
        <f t="shared" ref="AV6:BD6" si="6">IF(AV7="",NA(),AV7)</f>
        <v>22.07</v>
      </c>
      <c r="AW6" s="21">
        <f t="shared" si="6"/>
        <v>68.42</v>
      </c>
      <c r="AX6" s="21">
        <f t="shared" si="6"/>
        <v>60.87</v>
      </c>
      <c r="AY6" s="21">
        <f t="shared" si="6"/>
        <v>56.2</v>
      </c>
      <c r="AZ6" s="21" t="str">
        <f t="shared" si="6"/>
        <v>-</v>
      </c>
      <c r="BA6" s="21">
        <f t="shared" si="6"/>
        <v>37.200000000000003</v>
      </c>
      <c r="BB6" s="21">
        <f t="shared" si="6"/>
        <v>47.13</v>
      </c>
      <c r="BC6" s="21">
        <f t="shared" si="6"/>
        <v>50.85</v>
      </c>
      <c r="BD6" s="21">
        <f t="shared" si="6"/>
        <v>63.13</v>
      </c>
      <c r="BE6" s="20" t="str">
        <f>IF(BE7="","",IF(BE7="-","【-】","【"&amp;SUBSTITUTE(TEXT(BE7,"#,##0.00"),"-","△")&amp;"】"))</f>
        <v>【78.43】</v>
      </c>
      <c r="BF6" s="21" t="str">
        <f>IF(BF7="",NA(),BF7)</f>
        <v>-</v>
      </c>
      <c r="BG6" s="21">
        <f t="shared" ref="BG6:BO6" si="7">IF(BG7="",NA(),BG7)</f>
        <v>664.32</v>
      </c>
      <c r="BH6" s="21">
        <f t="shared" si="7"/>
        <v>595.29999999999995</v>
      </c>
      <c r="BI6" s="21">
        <f t="shared" si="7"/>
        <v>559.26</v>
      </c>
      <c r="BJ6" s="21">
        <f t="shared" si="7"/>
        <v>454.43</v>
      </c>
      <c r="BK6" s="21" t="str">
        <f t="shared" si="7"/>
        <v>-</v>
      </c>
      <c r="BL6" s="21">
        <f t="shared" si="7"/>
        <v>843.72</v>
      </c>
      <c r="BM6" s="21">
        <f t="shared" si="7"/>
        <v>788.62</v>
      </c>
      <c r="BN6" s="21">
        <f t="shared" si="7"/>
        <v>772.15</v>
      </c>
      <c r="BO6" s="21">
        <f t="shared" si="7"/>
        <v>717.6</v>
      </c>
      <c r="BP6" s="20" t="str">
        <f>IF(BP7="","",IF(BP7="-","【-】","【"&amp;SUBSTITUTE(TEXT(BP7,"#,##0.00"),"-","△")&amp;"】"))</f>
        <v>【630.82】</v>
      </c>
      <c r="BQ6" s="21" t="str">
        <f>IF(BQ7="",NA(),BQ7)</f>
        <v>-</v>
      </c>
      <c r="BR6" s="21">
        <f t="shared" ref="BR6:BZ6" si="8">IF(BR7="",NA(),BR7)</f>
        <v>90.91</v>
      </c>
      <c r="BS6" s="21">
        <f t="shared" si="8"/>
        <v>94.64</v>
      </c>
      <c r="BT6" s="21">
        <f t="shared" si="8"/>
        <v>89.84</v>
      </c>
      <c r="BU6" s="21">
        <f t="shared" si="8"/>
        <v>92.27</v>
      </c>
      <c r="BV6" s="21" t="str">
        <f t="shared" si="8"/>
        <v>-</v>
      </c>
      <c r="BW6" s="21">
        <f t="shared" si="8"/>
        <v>94.81</v>
      </c>
      <c r="BX6" s="21">
        <f t="shared" si="8"/>
        <v>99.88</v>
      </c>
      <c r="BY6" s="21">
        <f t="shared" si="8"/>
        <v>98.82</v>
      </c>
      <c r="BZ6" s="21">
        <f t="shared" si="8"/>
        <v>97.58</v>
      </c>
      <c r="CA6" s="20" t="str">
        <f>IF(CA7="","",IF(CA7="-","【-】","【"&amp;SUBSTITUTE(TEXT(CA7,"#,##0.00"),"-","△")&amp;"】"))</f>
        <v>【97.81】</v>
      </c>
      <c r="CB6" s="21" t="str">
        <f>IF(CB7="",NA(),CB7)</f>
        <v>-</v>
      </c>
      <c r="CC6" s="21">
        <f t="shared" ref="CC6:CK6" si="9">IF(CC7="",NA(),CC7)</f>
        <v>130.24</v>
      </c>
      <c r="CD6" s="21">
        <f t="shared" si="9"/>
        <v>125.19</v>
      </c>
      <c r="CE6" s="21">
        <f t="shared" si="9"/>
        <v>123.57</v>
      </c>
      <c r="CF6" s="21">
        <f t="shared" si="9"/>
        <v>130.02000000000001</v>
      </c>
      <c r="CG6" s="21" t="str">
        <f t="shared" si="9"/>
        <v>-</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80.11</v>
      </c>
      <c r="CT6" s="21">
        <f t="shared" si="10"/>
        <v>82.83</v>
      </c>
      <c r="CU6" s="21">
        <f t="shared" si="10"/>
        <v>69.38</v>
      </c>
      <c r="CV6" s="21">
        <f t="shared" si="10"/>
        <v>70.39</v>
      </c>
      <c r="CW6" s="20" t="str">
        <f>IF(CW7="","",IF(CW7="-","【-】","【"&amp;SUBSTITUTE(TEXT(CW7,"#,##0.00"),"-","△")&amp;"】"))</f>
        <v>【58.94】</v>
      </c>
      <c r="CX6" s="21" t="str">
        <f>IF(CX7="",NA(),CX7)</f>
        <v>-</v>
      </c>
      <c r="CY6" s="21">
        <f t="shared" ref="CY6:DG6" si="11">IF(CY7="",NA(),CY7)</f>
        <v>99.15</v>
      </c>
      <c r="CZ6" s="21">
        <f t="shared" si="11"/>
        <v>99.1</v>
      </c>
      <c r="DA6" s="21">
        <f t="shared" si="11"/>
        <v>99.17</v>
      </c>
      <c r="DB6" s="21">
        <f t="shared" si="11"/>
        <v>99.25</v>
      </c>
      <c r="DC6" s="21" t="str">
        <f t="shared" si="11"/>
        <v>-</v>
      </c>
      <c r="DD6" s="21">
        <f t="shared" si="11"/>
        <v>95.96</v>
      </c>
      <c r="DE6" s="21">
        <f t="shared" si="11"/>
        <v>95.73</v>
      </c>
      <c r="DF6" s="21">
        <f t="shared" si="11"/>
        <v>96.1</v>
      </c>
      <c r="DG6" s="21">
        <f t="shared" si="11"/>
        <v>96.61</v>
      </c>
      <c r="DH6" s="20" t="str">
        <f>IF(DH7="","",IF(DH7="-","【-】","【"&amp;SUBSTITUTE(TEXT(DH7,"#,##0.00"),"-","△")&amp;"】"))</f>
        <v>【95.91】</v>
      </c>
      <c r="DI6" s="21" t="str">
        <f>IF(DI7="",NA(),DI7)</f>
        <v>-</v>
      </c>
      <c r="DJ6" s="21">
        <f t="shared" ref="DJ6:DR6" si="12">IF(DJ7="",NA(),DJ7)</f>
        <v>46.05</v>
      </c>
      <c r="DK6" s="21">
        <f t="shared" si="12"/>
        <v>47.79</v>
      </c>
      <c r="DL6" s="21">
        <f t="shared" si="12"/>
        <v>47.75</v>
      </c>
      <c r="DM6" s="21">
        <f t="shared" si="12"/>
        <v>49.25</v>
      </c>
      <c r="DN6" s="21" t="str">
        <f t="shared" si="12"/>
        <v>-</v>
      </c>
      <c r="DO6" s="21">
        <f t="shared" si="12"/>
        <v>20.23</v>
      </c>
      <c r="DP6" s="21">
        <f t="shared" si="12"/>
        <v>22.34</v>
      </c>
      <c r="DQ6" s="21">
        <f t="shared" si="12"/>
        <v>24.65</v>
      </c>
      <c r="DR6" s="21">
        <f t="shared" si="12"/>
        <v>24.87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1.63</v>
      </c>
      <c r="EA6" s="21">
        <f t="shared" si="13"/>
        <v>1.94</v>
      </c>
      <c r="EB6" s="21">
        <f t="shared" si="13"/>
        <v>2.42</v>
      </c>
      <c r="EC6" s="21">
        <f t="shared" si="13"/>
        <v>3</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0.12</v>
      </c>
      <c r="EL6" s="21">
        <f t="shared" si="14"/>
        <v>0.35</v>
      </c>
      <c r="EM6" s="21">
        <f t="shared" si="14"/>
        <v>0.1</v>
      </c>
      <c r="EN6" s="21">
        <f t="shared" si="14"/>
        <v>1.51</v>
      </c>
      <c r="EO6" s="20" t="str">
        <f>IF(EO7="","",IF(EO7="-","【-】","【"&amp;SUBSTITUTE(TEXT(EO7,"#,##0.00"),"-","△")&amp;"】"))</f>
        <v>【0.22】</v>
      </c>
    </row>
    <row r="7" spans="1:148" s="22" customFormat="1" x14ac:dyDescent="0.2">
      <c r="A7" s="14"/>
      <c r="B7" s="23">
        <v>2023</v>
      </c>
      <c r="C7" s="23">
        <v>262081</v>
      </c>
      <c r="D7" s="23">
        <v>46</v>
      </c>
      <c r="E7" s="23">
        <v>17</v>
      </c>
      <c r="F7" s="23">
        <v>1</v>
      </c>
      <c r="G7" s="23">
        <v>0</v>
      </c>
      <c r="H7" s="23" t="s">
        <v>95</v>
      </c>
      <c r="I7" s="23" t="s">
        <v>96</v>
      </c>
      <c r="J7" s="23" t="s">
        <v>97</v>
      </c>
      <c r="K7" s="23" t="s">
        <v>98</v>
      </c>
      <c r="L7" s="23" t="s">
        <v>99</v>
      </c>
      <c r="M7" s="23" t="s">
        <v>100</v>
      </c>
      <c r="N7" s="24" t="s">
        <v>101</v>
      </c>
      <c r="O7" s="24">
        <v>48.23</v>
      </c>
      <c r="P7" s="24">
        <v>100</v>
      </c>
      <c r="Q7" s="24">
        <v>79.959999999999994</v>
      </c>
      <c r="R7" s="24">
        <v>2266</v>
      </c>
      <c r="S7" s="24">
        <v>56571</v>
      </c>
      <c r="T7" s="24">
        <v>7.72</v>
      </c>
      <c r="U7" s="24">
        <v>7327.85</v>
      </c>
      <c r="V7" s="24">
        <v>56428</v>
      </c>
      <c r="W7" s="24">
        <v>6.52</v>
      </c>
      <c r="X7" s="24">
        <v>8654.6</v>
      </c>
      <c r="Y7" s="24" t="s">
        <v>101</v>
      </c>
      <c r="Z7" s="24">
        <v>99</v>
      </c>
      <c r="AA7" s="24">
        <v>100.06</v>
      </c>
      <c r="AB7" s="24">
        <v>100.13</v>
      </c>
      <c r="AC7" s="24">
        <v>100.36</v>
      </c>
      <c r="AD7" s="24" t="s">
        <v>101</v>
      </c>
      <c r="AE7" s="24">
        <v>107.87</v>
      </c>
      <c r="AF7" s="24">
        <v>109.78</v>
      </c>
      <c r="AG7" s="24">
        <v>109.96</v>
      </c>
      <c r="AH7" s="24">
        <v>109.44</v>
      </c>
      <c r="AI7" s="24">
        <v>105.91</v>
      </c>
      <c r="AJ7" s="24" t="s">
        <v>101</v>
      </c>
      <c r="AK7" s="24">
        <v>0</v>
      </c>
      <c r="AL7" s="24">
        <v>0</v>
      </c>
      <c r="AM7" s="24">
        <v>0</v>
      </c>
      <c r="AN7" s="24">
        <v>0</v>
      </c>
      <c r="AO7" s="24" t="s">
        <v>101</v>
      </c>
      <c r="AP7" s="24">
        <v>11.59</v>
      </c>
      <c r="AQ7" s="24">
        <v>9.36</v>
      </c>
      <c r="AR7" s="24">
        <v>7.56</v>
      </c>
      <c r="AS7" s="24">
        <v>5.84</v>
      </c>
      <c r="AT7" s="24">
        <v>3.03</v>
      </c>
      <c r="AU7" s="24" t="s">
        <v>101</v>
      </c>
      <c r="AV7" s="24">
        <v>22.07</v>
      </c>
      <c r="AW7" s="24">
        <v>68.42</v>
      </c>
      <c r="AX7" s="24">
        <v>60.87</v>
      </c>
      <c r="AY7" s="24">
        <v>56.2</v>
      </c>
      <c r="AZ7" s="24" t="s">
        <v>101</v>
      </c>
      <c r="BA7" s="24">
        <v>37.200000000000003</v>
      </c>
      <c r="BB7" s="24">
        <v>47.13</v>
      </c>
      <c r="BC7" s="24">
        <v>50.85</v>
      </c>
      <c r="BD7" s="24">
        <v>63.13</v>
      </c>
      <c r="BE7" s="24">
        <v>78.430000000000007</v>
      </c>
      <c r="BF7" s="24" t="s">
        <v>101</v>
      </c>
      <c r="BG7" s="24">
        <v>664.32</v>
      </c>
      <c r="BH7" s="24">
        <v>595.29999999999995</v>
      </c>
      <c r="BI7" s="24">
        <v>559.26</v>
      </c>
      <c r="BJ7" s="24">
        <v>454.43</v>
      </c>
      <c r="BK7" s="24" t="s">
        <v>101</v>
      </c>
      <c r="BL7" s="24">
        <v>843.72</v>
      </c>
      <c r="BM7" s="24">
        <v>788.62</v>
      </c>
      <c r="BN7" s="24">
        <v>772.15</v>
      </c>
      <c r="BO7" s="24">
        <v>717.6</v>
      </c>
      <c r="BP7" s="24">
        <v>630.82000000000005</v>
      </c>
      <c r="BQ7" s="24" t="s">
        <v>101</v>
      </c>
      <c r="BR7" s="24">
        <v>90.91</v>
      </c>
      <c r="BS7" s="24">
        <v>94.64</v>
      </c>
      <c r="BT7" s="24">
        <v>89.84</v>
      </c>
      <c r="BU7" s="24">
        <v>92.27</v>
      </c>
      <c r="BV7" s="24" t="s">
        <v>101</v>
      </c>
      <c r="BW7" s="24">
        <v>94.81</v>
      </c>
      <c r="BX7" s="24">
        <v>99.88</v>
      </c>
      <c r="BY7" s="24">
        <v>98.82</v>
      </c>
      <c r="BZ7" s="24">
        <v>97.58</v>
      </c>
      <c r="CA7" s="24">
        <v>97.81</v>
      </c>
      <c r="CB7" s="24" t="s">
        <v>101</v>
      </c>
      <c r="CC7" s="24">
        <v>130.24</v>
      </c>
      <c r="CD7" s="24">
        <v>125.19</v>
      </c>
      <c r="CE7" s="24">
        <v>123.57</v>
      </c>
      <c r="CF7" s="24">
        <v>130.02000000000001</v>
      </c>
      <c r="CG7" s="24" t="s">
        <v>101</v>
      </c>
      <c r="CH7" s="24">
        <v>129.9</v>
      </c>
      <c r="CI7" s="24">
        <v>126.94</v>
      </c>
      <c r="CJ7" s="24">
        <v>128.38999999999999</v>
      </c>
      <c r="CK7" s="24">
        <v>129.85</v>
      </c>
      <c r="CL7" s="24">
        <v>138.75</v>
      </c>
      <c r="CM7" s="24" t="s">
        <v>101</v>
      </c>
      <c r="CN7" s="24" t="s">
        <v>101</v>
      </c>
      <c r="CO7" s="24" t="s">
        <v>101</v>
      </c>
      <c r="CP7" s="24" t="s">
        <v>101</v>
      </c>
      <c r="CQ7" s="24" t="s">
        <v>101</v>
      </c>
      <c r="CR7" s="24" t="s">
        <v>101</v>
      </c>
      <c r="CS7" s="24">
        <v>80.11</v>
      </c>
      <c r="CT7" s="24">
        <v>82.83</v>
      </c>
      <c r="CU7" s="24">
        <v>69.38</v>
      </c>
      <c r="CV7" s="24">
        <v>70.39</v>
      </c>
      <c r="CW7" s="24">
        <v>58.94</v>
      </c>
      <c r="CX7" s="24" t="s">
        <v>101</v>
      </c>
      <c r="CY7" s="24">
        <v>99.15</v>
      </c>
      <c r="CZ7" s="24">
        <v>99.1</v>
      </c>
      <c r="DA7" s="24">
        <v>99.17</v>
      </c>
      <c r="DB7" s="24">
        <v>99.25</v>
      </c>
      <c r="DC7" s="24" t="s">
        <v>101</v>
      </c>
      <c r="DD7" s="24">
        <v>95.96</v>
      </c>
      <c r="DE7" s="24">
        <v>95.73</v>
      </c>
      <c r="DF7" s="24">
        <v>96.1</v>
      </c>
      <c r="DG7" s="24">
        <v>96.61</v>
      </c>
      <c r="DH7" s="24">
        <v>95.91</v>
      </c>
      <c r="DI7" s="24" t="s">
        <v>101</v>
      </c>
      <c r="DJ7" s="24">
        <v>46.05</v>
      </c>
      <c r="DK7" s="24">
        <v>47.79</v>
      </c>
      <c r="DL7" s="24">
        <v>47.75</v>
      </c>
      <c r="DM7" s="24">
        <v>49.25</v>
      </c>
      <c r="DN7" s="24" t="s">
        <v>101</v>
      </c>
      <c r="DO7" s="24">
        <v>20.23</v>
      </c>
      <c r="DP7" s="24">
        <v>22.34</v>
      </c>
      <c r="DQ7" s="24">
        <v>24.65</v>
      </c>
      <c r="DR7" s="24">
        <v>24.87</v>
      </c>
      <c r="DS7" s="24">
        <v>41.09</v>
      </c>
      <c r="DT7" s="24" t="s">
        <v>101</v>
      </c>
      <c r="DU7" s="24">
        <v>0</v>
      </c>
      <c r="DV7" s="24">
        <v>0</v>
      </c>
      <c r="DW7" s="24">
        <v>0</v>
      </c>
      <c r="DX7" s="24">
        <v>0</v>
      </c>
      <c r="DY7" s="24" t="s">
        <v>101</v>
      </c>
      <c r="DZ7" s="24">
        <v>1.63</v>
      </c>
      <c r="EA7" s="24">
        <v>1.94</v>
      </c>
      <c r="EB7" s="24">
        <v>2.42</v>
      </c>
      <c r="EC7" s="24">
        <v>3</v>
      </c>
      <c r="ED7" s="24">
        <v>8.68</v>
      </c>
      <c r="EE7" s="24" t="s">
        <v>101</v>
      </c>
      <c r="EF7" s="24">
        <v>0</v>
      </c>
      <c r="EG7" s="24">
        <v>0</v>
      </c>
      <c r="EH7" s="24">
        <v>0</v>
      </c>
      <c r="EI7" s="24">
        <v>0</v>
      </c>
      <c r="EJ7" s="24" t="s">
        <v>101</v>
      </c>
      <c r="EK7" s="24">
        <v>0.12</v>
      </c>
      <c r="EL7" s="24">
        <v>0.35</v>
      </c>
      <c r="EM7" s="24">
        <v>0.1</v>
      </c>
      <c r="EN7" s="24">
        <v>1.51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2025-02-04T00:00:00Z</cp:lastPrinted>
  <dcterms:created xsi:type="dcterms:W3CDTF">2025-01-24T07:03:50Z</dcterms:created>
  <dcterms:modified xsi:type="dcterms:W3CDTF">2025-02-04T00:01:44Z</dcterms:modified>
  <cp:category/>
</cp:coreProperties>
</file>