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下水道経営係（旧経営係）\42公営企業に係る「経営比較分析表」\令和６年度　　公営企業に係る経営比較分析表（令和５年度決算）の分析等について（依頼）\水道回答\"/>
    </mc:Choice>
  </mc:AlternateContent>
  <xr:revisionPtr revIDLastSave="0" documentId="13_ncr:1_{A8E0B0D8-98B4-49DD-83E9-6B2F5DF57BDE}" xr6:coauthVersionLast="36" xr6:coauthVersionMax="36" xr10:uidLastSave="{00000000-0000-0000-0000-000000000000}"/>
  <workbookProtection workbookAlgorithmName="SHA-512" workbookHashValue="xjlyY3Z2W/s24XWWQbd1zeHcIn5oBZwmIW+BvKN3VQqySJN567BpKj1kuQGcmdMtEvNxxbaJLGuZc3QyWQHT4A==" workbookSaltValue="hr2DHrCFGbfRcMBCDDvKXA==" workbookSpinCount="100000" lockStructure="1"/>
  <bookViews>
    <workbookView xWindow="0" yWindow="0" windowWidth="20490" windowHeight="70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F85" i="4"/>
  <c r="AL10" i="4"/>
  <c r="W10" i="4"/>
  <c r="I10" i="4"/>
  <c r="B10" i="4"/>
  <c r="BB8" i="4"/>
  <c r="AT8" i="4"/>
  <c r="AL8" i="4"/>
  <c r="AD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<sst xmlns="http://schemas.openxmlformats.org/spreadsheetml/2006/main" count="228" uniqueCount="113">
  <si>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</si>
  <si>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</si>
  <si>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</si>
  <si>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</si>
  <si>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</si>
  <si>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</si>
  <si>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</si>
  <si>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</si>
  <si>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</si>
  <si>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</si>
  <si>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</si>
  <si>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</si>
  <si>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</si>
  <si>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</si>
  <si>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</si>
  <si>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</si>
  <si>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</si>
  <si>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</si>
  <si>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</si>
  <si>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</si>
  <si>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</si>
  <si>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</si>
  <si>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</si>
  <si>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</si>
  <si>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</si>
  <si>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</si>
  <si>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</si>
  <si>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</si>
  <si>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</si>
  <si>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</si>
  <si>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</si>
  <si>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</si>
  <si>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</si>
  <si>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</si>
  <si>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</si>
  <si>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</si>
  <si>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</si>
  <si>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</si>
  <si>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</si>
  <si>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</si>
  <si>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</si>
  <si>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</si>
  <si>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</si>
  <si>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</si>
  <si>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</si>
  <si>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</si>
  <si>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</si>
  <si>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</si>
  <si>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</si>
  <si>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</si>
  <si>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</si>
  <si>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</si>
  <si>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</si>
  <si>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</si>
  <si>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</si>
  <si>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</si>
  <si>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</si>
  <si>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</si>
  <si>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</si>
  <si>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</si>
  <si>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</si>
  <si>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</si>
  <si>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</si>
  <si>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</si>
  <si>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</si>
  <si>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</si>
  <si>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</si>
  <si>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</si>
  <si>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</si>
  <si>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</si>
  <si>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</si>
  <si>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</si>
  <si>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</si>
  <si>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</si>
  <si>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</si>
  <si>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</si>
  <si>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</si>
  <si>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</si>
  <si>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</si>
  <si>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</si>
  <si>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</si>
  <si>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</si>
  <si>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</si>
  <si>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</si>
  <si>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</si>
  <si>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</si>
  <si>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</si>
  <si>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</si>
  <si>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</si>
  <si>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</si>
  <si>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</si>
  <si>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</si>
  <si>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</si>
  <si>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</si>
  <si>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</si>
  <si>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</si>
  <si>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</si>
  <si>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</si>
  <si>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</si>
  <si>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</si>
  <si>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</si>
  <si>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</si>
  <si>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</si>
  <si>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</si>
  <si>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</si>
  <si>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</si>
  <si>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</si>
  <si>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</si>
  <si>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</si>
  <si>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</si>
  <si>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各指標からは、現在のところ経営の健全性・効率性は一定保たれていると考えられます。
　しかし、人口減等により給水収益の増加が見込めない中、保有する施設の老朽化による更新需要の増大が見込まれますので、更新投資に関して施設規模の適正化を十分検討し、事業費を平準化しつつ過剰投資を行わないよう努めます。投資財源については、将来世代の負担が膨らまないよう、内部留保資金とのバランスに留意しつつ、企業債借入額を企業債償還額の範囲内として抑制しています。
　引き続き、令和２年度に策定した「亀岡市上下水道ビジョン」に沿って、持続可能な経営基盤の強化に取り組んでいくこととします。</t>
    <phoneticPr fontId="4"/>
  </si>
  <si>
    <t>①経常収支比率
　毎年度100％を上回っていますが、今後の更新投資等に充てる財源を確保するための取組を検討する必要があります。
②累積欠損金比率
　累積欠損金は発生していません。
③流動比率
　毎年度100％を上回っており、当面は短期的な債務に対する支払資金が確保され、支払能力に問題はないと考えます。
④企業債残高対給水収益比率
　施設整備の財源として多額の企業債を発行してきたことから、高い水準ではありますが、毎年度、企業債借入額を企業債償還額未満に抑制し、経年的に企業債残高が減少していることから、比率は今後下降傾向になると考えます。
⑤料金回収率
　今年度は供給単価の増加を上回る給水原価の増加に伴い100%を下回っており、今後も施設の適正管理に努め、維持管理費の縮減を図ります。
⑥給水原価
　前年度に比べ、経常費用は減少していますが、有収水量の減少が上回った結果、給水原価は増加しています。
⑦施設利用率
　一日平均配水量の減少に伴い、僅かに低下しています。今後の施設更新にあたり施設規模の適正化を検討する必要があると考えています。
⑧有収率
　前年度に比べ、有収水量は減少しているものの、漏水対策等に伴い、有収率は増加しています。</t>
    <rPh sb="501" eb="503">
      <t>ロウスイ</t>
    </rPh>
    <rPh sb="503" eb="505">
      <t>タイサク</t>
    </rPh>
    <rPh sb="505" eb="506">
      <t>トウ</t>
    </rPh>
    <rPh sb="507" eb="508">
      <t>トモナ</t>
    </rPh>
    <phoneticPr fontId="4"/>
  </si>
  <si>
    <t>①有形固定資産減価償却率
　類似団体の水準を下回っているものの、上昇傾向であり、施設の老朽化が進んでいる状況です。
②管路経年化率　
　年々経年化は進んでいる状況で、高度経済成長期の人口増加に伴って整備した管路が法定耐用年数を超え、上昇傾向にあり、更新需要の増加が見込まれます。
③管路更新率
　管路の現状を分析し、基幹管路等重要度の高いものから、計画的に老朽管更新を進めています。なお、事業費の平準化を図っているため、管路延長から算出する指標は大きく変動することがあります。令和５年度については、基幹管路耐震化工事により前年度と比べ上昇しています。</t>
    <rPh sb="249" eb="251">
      <t>キカン</t>
    </rPh>
    <rPh sb="251" eb="253">
      <t>カンロ</t>
    </rPh>
    <rPh sb="253" eb="256">
      <t>タイシンカ</t>
    </rPh>
    <rPh sb="256" eb="258">
      <t>コウジ</t>
    </rPh>
    <rPh sb="261" eb="264">
      <t>ゼンネンド</t>
    </rPh>
    <rPh sb="265" eb="266">
      <t>クラ</t>
    </rPh>
    <rPh sb="267" eb="26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</si>
</sst>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Alignment="1">
      <alignment horizontal="left" vertical="center"/>
    </xf>
    <xf numFmtId="0" fontId="18"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0.54</c:v>
                </c:pt>
                <c:pt idx="1">
                  <c:v>0.12</c:v>
                </c:pt>
                <c:pt idx="2">
                  <c:v>0.45</c:v>
                </c:pt>
                <c:pt idx="3">
                  <c:v>0.28999999999999998</c:v>
                </c:pt>
                <c:pt idx="4">
                  <c:v>0.37</c:v>
                </c:pt>
              </c:numCache>
            </c:numRef>
          </c:val>
          <c:extLst>
            <c:ext xmlns:c16="http://schemas.microsoft.com/office/drawing/2014/chart" uri="{C3380CC4-5D6E-409C-BE32-E72D297353CC}">
              <c16:uniqueId val="{00000000-181F-4B97-B19D-C0D5C64847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181F-4B97-B19D-C0D5C64847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51.61</c:v>
                </c:pt>
                <c:pt idx="1">
                  <c:v>52.64</c:v>
                </c:pt>
                <c:pt idx="2">
                  <c:v>50.64</c:v>
                </c:pt>
                <c:pt idx="3">
                  <c:v>50.36</c:v>
                </c:pt>
                <c:pt idx="4">
                  <c:v>49.69</c:v>
                </c:pt>
              </c:numCache>
            </c:numRef>
          </c:val>
          <c:extLst>
            <c:ext xmlns:c16="http://schemas.microsoft.com/office/drawing/2014/chart" uri="{C3380CC4-5D6E-409C-BE32-E72D297353CC}">
              <c16:uniqueId val="{00000000-D64A-4BC2-9CF9-73DE9B835B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D64A-4BC2-9CF9-73DE9B835B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89.2</c:v>
                </c:pt>
                <c:pt idx="1">
                  <c:v>88.98</c:v>
                </c:pt>
                <c:pt idx="2">
                  <c:v>91.07</c:v>
                </c:pt>
                <c:pt idx="3">
                  <c:v>91.61</c:v>
                </c:pt>
                <c:pt idx="4">
                  <c:v>92</c:v>
                </c:pt>
              </c:numCache>
            </c:numRef>
          </c:val>
          <c:extLst>
            <c:ext xmlns:c16="http://schemas.microsoft.com/office/drawing/2014/chart" uri="{C3380CC4-5D6E-409C-BE32-E72D297353CC}">
              <c16:uniqueId val="{00000000-37D0-4BE5-9431-617EB06E8E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37D0-4BE5-9431-617EB06E8E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108.89</c:v>
                </c:pt>
                <c:pt idx="1">
                  <c:v>111.87</c:v>
                </c:pt>
                <c:pt idx="2">
                  <c:v>113.68</c:v>
                </c:pt>
                <c:pt idx="3">
                  <c:v>114.41</c:v>
                </c:pt>
                <c:pt idx="4">
                  <c:v>113.76</c:v>
                </c:pt>
              </c:numCache>
            </c:numRef>
          </c:val>
          <c:extLst>
            <c:ext xmlns:c16="http://schemas.microsoft.com/office/drawing/2014/chart" uri="{C3380CC4-5D6E-409C-BE32-E72D297353CC}">
              <c16:uniqueId val="{00000000-77D3-4F75-8289-285EC85F9F8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77D3-4F75-8289-285EC85F9F8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43.5</c:v>
                </c:pt>
                <c:pt idx="1">
                  <c:v>45.02</c:v>
                </c:pt>
                <c:pt idx="2">
                  <c:v>45.89</c:v>
                </c:pt>
                <c:pt idx="3">
                  <c:v>47.41</c:v>
                </c:pt>
                <c:pt idx="4">
                  <c:v>48.83</c:v>
                </c:pt>
              </c:numCache>
            </c:numRef>
          </c:val>
          <c:extLst>
            <c:ext xmlns:c16="http://schemas.microsoft.com/office/drawing/2014/chart" uri="{C3380CC4-5D6E-409C-BE32-E72D297353CC}">
              <c16:uniqueId val="{00000000-DEC8-4E07-8E36-E62B379C80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DEC8-4E07-8E36-E62B379C80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13.42</c:v>
                </c:pt>
                <c:pt idx="1">
                  <c:v>14.26</c:v>
                </c:pt>
                <c:pt idx="2">
                  <c:v>15.94</c:v>
                </c:pt>
                <c:pt idx="3">
                  <c:v>20.399999999999999</c:v>
                </c:pt>
                <c:pt idx="4">
                  <c:v>21.32</c:v>
                </c:pt>
              </c:numCache>
            </c:numRef>
          </c:val>
          <c:extLst>
            <c:ext xmlns:c16="http://schemas.microsoft.com/office/drawing/2014/chart" uri="{C3380CC4-5D6E-409C-BE32-E72D297353CC}">
              <c16:uniqueId val="{00000000-64BD-405C-BA45-1B099DEFD92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64BD-405C-BA45-1B099DEFD92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1D-426E-9397-4B759600A1A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3B1D-426E-9397-4B759600A1A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465.79</c:v>
                </c:pt>
                <c:pt idx="1">
                  <c:v>385.37</c:v>
                </c:pt>
                <c:pt idx="2">
                  <c:v>367.27</c:v>
                </c:pt>
                <c:pt idx="3">
                  <c:v>327.16000000000003</c:v>
                </c:pt>
                <c:pt idx="4">
                  <c:v>377.19</c:v>
                </c:pt>
              </c:numCache>
            </c:numRef>
          </c:val>
          <c:extLst>
            <c:ext xmlns:c16="http://schemas.microsoft.com/office/drawing/2014/chart" uri="{C3380CC4-5D6E-409C-BE32-E72D297353CC}">
              <c16:uniqueId val="{00000000-5617-4CB4-B95C-98DA731ECF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5617-4CB4-B95C-98DA731ECF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614.72</c:v>
                </c:pt>
                <c:pt idx="1">
                  <c:v>582.1</c:v>
                </c:pt>
                <c:pt idx="2">
                  <c:v>584.44000000000005</c:v>
                </c:pt>
                <c:pt idx="3">
                  <c:v>563.46</c:v>
                </c:pt>
                <c:pt idx="4">
                  <c:v>551.79</c:v>
                </c:pt>
              </c:numCache>
            </c:numRef>
          </c:val>
          <c:extLst>
            <c:ext xmlns:c16="http://schemas.microsoft.com/office/drawing/2014/chart" uri="{C3380CC4-5D6E-409C-BE32-E72D297353CC}">
              <c16:uniqueId val="{00000000-D70C-4FE1-9C39-BDAAC116AE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D70C-4FE1-9C39-BDAAC116AE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97.38</c:v>
                </c:pt>
                <c:pt idx="1">
                  <c:v>99.93</c:v>
                </c:pt>
                <c:pt idx="2">
                  <c:v>100.89</c:v>
                </c:pt>
                <c:pt idx="3">
                  <c:v>100.1</c:v>
                </c:pt>
                <c:pt idx="4">
                  <c:v>99.01</c:v>
                </c:pt>
              </c:numCache>
            </c:numRef>
          </c:val>
          <c:extLst>
            <c:ext xmlns:c16="http://schemas.microsoft.com/office/drawing/2014/chart" uri="{C3380CC4-5D6E-409C-BE32-E72D297353CC}">
              <c16:uniqueId val="{00000000-7528-4130-812F-F990EF9B76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7528-4130-812F-F990EF9B76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127.73</c:v>
                </c:pt>
                <c:pt idx="1">
                  <c:v>123.96</c:v>
                </c:pt>
                <c:pt idx="2">
                  <c:v>122.72</c:v>
                </c:pt>
                <c:pt idx="3">
                  <c:v>124.22</c:v>
                </c:pt>
                <c:pt idx="4">
                  <c:v>126.55</c:v>
                </c:pt>
              </c:numCache>
            </c:numRef>
          </c:val>
          <c:extLst>
            <c:ext xmlns:c16="http://schemas.microsoft.com/office/drawing/2014/chart" uri="{C3380CC4-5D6E-409C-BE32-E72D297353CC}">
              <c16:uniqueId val="{00000000-DD5C-47BA-BE7F-CFC429210FE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DD5C-47BA-BE7F-CFC429210FE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京都府　亀岡市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86765</v>
      </c>
      <c r="AM8" s="44"/>
      <c r="AN8" s="44"/>
      <c r="AO8" s="44"/>
      <c r="AP8" s="44"/>
      <c r="AQ8" s="44"/>
      <c r="AR8" s="44"/>
      <c r="AS8" s="44"/>
      <c r="AT8" s="45">
        <f>データ!$S$6</f>
        <v>19.170000000000002</v>
      </c>
      <c r="AU8" s="46"/>
      <c r="AV8" s="46"/>
      <c r="AW8" s="46"/>
      <c r="AX8" s="46"/>
      <c r="AY8" s="46"/>
      <c r="AZ8" s="46"/>
      <c r="BA8" s="46"/>
      <c r="BB8" s="47">
        <f>データ!$T$6</f>
        <v>4526.08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73.709999999999994</v>
      </c>
      <c r="J10" s="46"/>
      <c r="K10" s="46"/>
      <c r="L10" s="46"/>
      <c r="M10" s="46"/>
      <c r="N10" s="46"/>
      <c r="O10" s="80"/>
      <c r="P10" s="47">
        <f>データ!$P$6</f>
        <v>98.16</v>
      </c>
      <c r="Q10" s="47"/>
      <c r="R10" s="47"/>
      <c r="S10" s="47"/>
      <c r="T10" s="47"/>
      <c r="U10" s="47"/>
      <c r="V10" s="47"/>
      <c r="W10" s="44">
        <f>データ!$Q$6</f>
        <v>2310</v>
      </c>
      <c r="X10" s="44"/>
      <c r="Y10" s="44"/>
      <c r="Z10" s="44"/>
      <c r="AA10" s="44"/>
      <c r="AB10" s="44"/>
      <c r="AC10" s="44"/>
      <c r="AD10" s="2"/>
      <c r="AE10" s="2"/>
      <c r="AF10" s="2"/>
      <c r="AG10" s="2"/>
      <c r="AH10" s="2"/>
      <c r="AI10" s="2"/>
      <c r="AJ10" s="2"/>
      <c r="AK10" s="2"/>
      <c r="AL10" s="44">
        <f>データ!$U$6</f>
        <v>84979</v>
      </c>
      <c r="AM10" s="44"/>
      <c r="AN10" s="44"/>
      <c r="AO10" s="44"/>
      <c r="AP10" s="44"/>
      <c r="AQ10" s="44"/>
      <c r="AR10" s="44"/>
      <c r="AS10" s="44"/>
      <c r="AT10" s="45">
        <f>データ!$V$6</f>
        <v>78.7</v>
      </c>
      <c r="AU10" s="46"/>
      <c r="AV10" s="46"/>
      <c r="AW10" s="46"/>
      <c r="AX10" s="46"/>
      <c r="AY10" s="46"/>
      <c r="AZ10" s="46"/>
      <c r="BA10" s="46"/>
      <c r="BB10" s="47">
        <f>データ!$W$6</f>
        <v>1079.78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7"/>
      <c r="BM17" s="88"/>
      <c r="BN17" s="88"/>
      <c r="BO17" s="88"/>
      <c r="BP17" s="88"/>
      <c r="BQ17" s="88"/>
      <c r="BR17" s="88"/>
      <c r="BS17" s="88"/>
      <c r="BT17" s="88"/>
      <c r="BU17" s="88"/>
      <c r="BV17" s="88"/>
      <c r="BW17" s="88"/>
      <c r="BX17" s="88"/>
      <c r="BY17" s="88"/>
      <c r="BZ17" s="8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7"/>
      <c r="BM18" s="88"/>
      <c r="BN18" s="88"/>
      <c r="BO18" s="88"/>
      <c r="BP18" s="88"/>
      <c r="BQ18" s="88"/>
      <c r="BR18" s="88"/>
      <c r="BS18" s="88"/>
      <c r="BT18" s="88"/>
      <c r="BU18" s="88"/>
      <c r="BV18" s="88"/>
      <c r="BW18" s="88"/>
      <c r="BX18" s="88"/>
      <c r="BY18" s="88"/>
      <c r="BZ18" s="8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7"/>
      <c r="BM19" s="88"/>
      <c r="BN19" s="88"/>
      <c r="BO19" s="88"/>
      <c r="BP19" s="88"/>
      <c r="BQ19" s="88"/>
      <c r="BR19" s="88"/>
      <c r="BS19" s="88"/>
      <c r="BT19" s="88"/>
      <c r="BU19" s="88"/>
      <c r="BV19" s="88"/>
      <c r="BW19" s="88"/>
      <c r="BX19" s="88"/>
      <c r="BY19" s="88"/>
      <c r="BZ19" s="8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7"/>
      <c r="BM20" s="88"/>
      <c r="BN20" s="88"/>
      <c r="BO20" s="88"/>
      <c r="BP20" s="88"/>
      <c r="BQ20" s="88"/>
      <c r="BR20" s="88"/>
      <c r="BS20" s="88"/>
      <c r="BT20" s="88"/>
      <c r="BU20" s="88"/>
      <c r="BV20" s="88"/>
      <c r="BW20" s="88"/>
      <c r="BX20" s="88"/>
      <c r="BY20" s="88"/>
      <c r="BZ20" s="8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7"/>
      <c r="BM21" s="88"/>
      <c r="BN21" s="88"/>
      <c r="BO21" s="88"/>
      <c r="BP21" s="88"/>
      <c r="BQ21" s="88"/>
      <c r="BR21" s="88"/>
      <c r="BS21" s="88"/>
      <c r="BT21" s="88"/>
      <c r="BU21" s="88"/>
      <c r="BV21" s="88"/>
      <c r="BW21" s="88"/>
      <c r="BX21" s="88"/>
      <c r="BY21" s="88"/>
      <c r="BZ21" s="8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7"/>
      <c r="BM22" s="88"/>
      <c r="BN22" s="88"/>
      <c r="BO22" s="88"/>
      <c r="BP22" s="88"/>
      <c r="BQ22" s="88"/>
      <c r="BR22" s="88"/>
      <c r="BS22" s="88"/>
      <c r="BT22" s="88"/>
      <c r="BU22" s="88"/>
      <c r="BV22" s="88"/>
      <c r="BW22" s="88"/>
      <c r="BX22" s="88"/>
      <c r="BY22" s="88"/>
      <c r="BZ22" s="8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7"/>
      <c r="BM23" s="88"/>
      <c r="BN23" s="88"/>
      <c r="BO23" s="88"/>
      <c r="BP23" s="88"/>
      <c r="BQ23" s="88"/>
      <c r="BR23" s="88"/>
      <c r="BS23" s="88"/>
      <c r="BT23" s="88"/>
      <c r="BU23" s="88"/>
      <c r="BV23" s="88"/>
      <c r="BW23" s="88"/>
      <c r="BX23" s="88"/>
      <c r="BY23" s="88"/>
      <c r="BZ23" s="8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7"/>
      <c r="BM24" s="88"/>
      <c r="BN24" s="88"/>
      <c r="BO24" s="88"/>
      <c r="BP24" s="88"/>
      <c r="BQ24" s="88"/>
      <c r="BR24" s="88"/>
      <c r="BS24" s="88"/>
      <c r="BT24" s="88"/>
      <c r="BU24" s="88"/>
      <c r="BV24" s="88"/>
      <c r="BW24" s="88"/>
      <c r="BX24" s="88"/>
      <c r="BY24" s="88"/>
      <c r="BZ24" s="8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7"/>
      <c r="BM25" s="88"/>
      <c r="BN25" s="88"/>
      <c r="BO25" s="88"/>
      <c r="BP25" s="88"/>
      <c r="BQ25" s="88"/>
      <c r="BR25" s="88"/>
      <c r="BS25" s="88"/>
      <c r="BT25" s="88"/>
      <c r="BU25" s="88"/>
      <c r="BV25" s="88"/>
      <c r="BW25" s="88"/>
      <c r="BX25" s="88"/>
      <c r="BY25" s="88"/>
      <c r="BZ25" s="8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7"/>
      <c r="BM26" s="88"/>
      <c r="BN26" s="88"/>
      <c r="BO26" s="88"/>
      <c r="BP26" s="88"/>
      <c r="BQ26" s="88"/>
      <c r="BR26" s="88"/>
      <c r="BS26" s="88"/>
      <c r="BT26" s="88"/>
      <c r="BU26" s="88"/>
      <c r="BV26" s="88"/>
      <c r="BW26" s="88"/>
      <c r="BX26" s="88"/>
      <c r="BY26" s="88"/>
      <c r="BZ26" s="8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7"/>
      <c r="BM27" s="88"/>
      <c r="BN27" s="88"/>
      <c r="BO27" s="88"/>
      <c r="BP27" s="88"/>
      <c r="BQ27" s="88"/>
      <c r="BR27" s="88"/>
      <c r="BS27" s="88"/>
      <c r="BT27" s="88"/>
      <c r="BU27" s="88"/>
      <c r="BV27" s="88"/>
      <c r="BW27" s="88"/>
      <c r="BX27" s="88"/>
      <c r="BY27" s="88"/>
      <c r="BZ27" s="8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7"/>
      <c r="BM28" s="88"/>
      <c r="BN28" s="88"/>
      <c r="BO28" s="88"/>
      <c r="BP28" s="88"/>
      <c r="BQ28" s="88"/>
      <c r="BR28" s="88"/>
      <c r="BS28" s="88"/>
      <c r="BT28" s="88"/>
      <c r="BU28" s="88"/>
      <c r="BV28" s="88"/>
      <c r="BW28" s="88"/>
      <c r="BX28" s="88"/>
      <c r="BY28" s="88"/>
      <c r="BZ28" s="8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7"/>
      <c r="BM29" s="88"/>
      <c r="BN29" s="88"/>
      <c r="BO29" s="88"/>
      <c r="BP29" s="88"/>
      <c r="BQ29" s="88"/>
      <c r="BR29" s="88"/>
      <c r="BS29" s="88"/>
      <c r="BT29" s="88"/>
      <c r="BU29" s="88"/>
      <c r="BV29" s="88"/>
      <c r="BW29" s="88"/>
      <c r="BX29" s="88"/>
      <c r="BY29" s="88"/>
      <c r="BZ29" s="8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7"/>
      <c r="BM30" s="88"/>
      <c r="BN30" s="88"/>
      <c r="BO30" s="88"/>
      <c r="BP30" s="88"/>
      <c r="BQ30" s="88"/>
      <c r="BR30" s="88"/>
      <c r="BS30" s="88"/>
      <c r="BT30" s="88"/>
      <c r="BU30" s="88"/>
      <c r="BV30" s="88"/>
      <c r="BW30" s="88"/>
      <c r="BX30" s="88"/>
      <c r="BY30" s="88"/>
      <c r="BZ30" s="8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7"/>
      <c r="BM31" s="88"/>
      <c r="BN31" s="88"/>
      <c r="BO31" s="88"/>
      <c r="BP31" s="88"/>
      <c r="BQ31" s="88"/>
      <c r="BR31" s="88"/>
      <c r="BS31" s="88"/>
      <c r="BT31" s="88"/>
      <c r="BU31" s="88"/>
      <c r="BV31" s="88"/>
      <c r="BW31" s="88"/>
      <c r="BX31" s="88"/>
      <c r="BY31" s="88"/>
      <c r="BZ31" s="8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7"/>
      <c r="BM32" s="88"/>
      <c r="BN32" s="88"/>
      <c r="BO32" s="88"/>
      <c r="BP32" s="88"/>
      <c r="BQ32" s="88"/>
      <c r="BR32" s="88"/>
      <c r="BS32" s="88"/>
      <c r="BT32" s="88"/>
      <c r="BU32" s="88"/>
      <c r="BV32" s="88"/>
      <c r="BW32" s="88"/>
      <c r="BX32" s="88"/>
      <c r="BY32" s="88"/>
      <c r="BZ32" s="8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7"/>
      <c r="BM33" s="88"/>
      <c r="BN33" s="88"/>
      <c r="BO33" s="88"/>
      <c r="BP33" s="88"/>
      <c r="BQ33" s="88"/>
      <c r="BR33" s="88"/>
      <c r="BS33" s="88"/>
      <c r="BT33" s="88"/>
      <c r="BU33" s="88"/>
      <c r="BV33" s="88"/>
      <c r="BW33" s="88"/>
      <c r="BX33" s="88"/>
      <c r="BY33" s="88"/>
      <c r="BZ33" s="8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7"/>
      <c r="BM34" s="88"/>
      <c r="BN34" s="88"/>
      <c r="BO34" s="88"/>
      <c r="BP34" s="88"/>
      <c r="BQ34" s="88"/>
      <c r="BR34" s="88"/>
      <c r="BS34" s="88"/>
      <c r="BT34" s="88"/>
      <c r="BU34" s="88"/>
      <c r="BV34" s="88"/>
      <c r="BW34" s="88"/>
      <c r="BX34" s="88"/>
      <c r="BY34" s="88"/>
      <c r="BZ34" s="8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7"/>
      <c r="BM35" s="88"/>
      <c r="BN35" s="88"/>
      <c r="BO35" s="88"/>
      <c r="BP35" s="88"/>
      <c r="BQ35" s="88"/>
      <c r="BR35" s="88"/>
      <c r="BS35" s="88"/>
      <c r="BT35" s="88"/>
      <c r="BU35" s="88"/>
      <c r="BV35" s="88"/>
      <c r="BW35" s="88"/>
      <c r="BX35" s="88"/>
      <c r="BY35" s="88"/>
      <c r="BZ35" s="8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7"/>
      <c r="BM36" s="88"/>
      <c r="BN36" s="88"/>
      <c r="BO36" s="88"/>
      <c r="BP36" s="88"/>
      <c r="BQ36" s="88"/>
      <c r="BR36" s="88"/>
      <c r="BS36" s="88"/>
      <c r="BT36" s="88"/>
      <c r="BU36" s="88"/>
      <c r="BV36" s="88"/>
      <c r="BW36" s="88"/>
      <c r="BX36" s="88"/>
      <c r="BY36" s="88"/>
      <c r="BZ36" s="8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7"/>
      <c r="BM37" s="88"/>
      <c r="BN37" s="88"/>
      <c r="BO37" s="88"/>
      <c r="BP37" s="88"/>
      <c r="BQ37" s="88"/>
      <c r="BR37" s="88"/>
      <c r="BS37" s="88"/>
      <c r="BT37" s="88"/>
      <c r="BU37" s="88"/>
      <c r="BV37" s="88"/>
      <c r="BW37" s="88"/>
      <c r="BX37" s="88"/>
      <c r="BY37" s="88"/>
      <c r="BZ37" s="8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7"/>
      <c r="BM38" s="88"/>
      <c r="BN38" s="88"/>
      <c r="BO38" s="88"/>
      <c r="BP38" s="88"/>
      <c r="BQ38" s="88"/>
      <c r="BR38" s="88"/>
      <c r="BS38" s="88"/>
      <c r="BT38" s="88"/>
      <c r="BU38" s="88"/>
      <c r="BV38" s="88"/>
      <c r="BW38" s="88"/>
      <c r="BX38" s="88"/>
      <c r="BY38" s="88"/>
      <c r="BZ38" s="8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7"/>
      <c r="BM39" s="88"/>
      <c r="BN39" s="88"/>
      <c r="BO39" s="88"/>
      <c r="BP39" s="88"/>
      <c r="BQ39" s="88"/>
      <c r="BR39" s="88"/>
      <c r="BS39" s="88"/>
      <c r="BT39" s="88"/>
      <c r="BU39" s="88"/>
      <c r="BV39" s="88"/>
      <c r="BW39" s="88"/>
      <c r="BX39" s="88"/>
      <c r="BY39" s="88"/>
      <c r="BZ39" s="8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7"/>
      <c r="BM40" s="88"/>
      <c r="BN40" s="88"/>
      <c r="BO40" s="88"/>
      <c r="BP40" s="88"/>
      <c r="BQ40" s="88"/>
      <c r="BR40" s="88"/>
      <c r="BS40" s="88"/>
      <c r="BT40" s="88"/>
      <c r="BU40" s="88"/>
      <c r="BV40" s="88"/>
      <c r="BW40" s="88"/>
      <c r="BX40" s="88"/>
      <c r="BY40" s="88"/>
      <c r="BZ40" s="8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7"/>
      <c r="BM41" s="88"/>
      <c r="BN41" s="88"/>
      <c r="BO41" s="88"/>
      <c r="BP41" s="88"/>
      <c r="BQ41" s="88"/>
      <c r="BR41" s="88"/>
      <c r="BS41" s="88"/>
      <c r="BT41" s="88"/>
      <c r="BU41" s="88"/>
      <c r="BV41" s="88"/>
      <c r="BW41" s="88"/>
      <c r="BX41" s="88"/>
      <c r="BY41" s="88"/>
      <c r="BZ41" s="8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7"/>
      <c r="BM42" s="88"/>
      <c r="BN42" s="88"/>
      <c r="BO42" s="88"/>
      <c r="BP42" s="88"/>
      <c r="BQ42" s="88"/>
      <c r="BR42" s="88"/>
      <c r="BS42" s="88"/>
      <c r="BT42" s="88"/>
      <c r="BU42" s="88"/>
      <c r="BV42" s="88"/>
      <c r="BW42" s="88"/>
      <c r="BX42" s="88"/>
      <c r="BY42" s="88"/>
      <c r="BZ42" s="8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7"/>
      <c r="BM43" s="88"/>
      <c r="BN43" s="88"/>
      <c r="BO43" s="88"/>
      <c r="BP43" s="88"/>
      <c r="BQ43" s="88"/>
      <c r="BR43" s="88"/>
      <c r="BS43" s="88"/>
      <c r="BT43" s="88"/>
      <c r="BU43" s="88"/>
      <c r="BV43" s="88"/>
      <c r="BW43" s="88"/>
      <c r="BX43" s="88"/>
      <c r="BY43" s="88"/>
      <c r="BZ43" s="8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7"/>
      <c r="BM44" s="88"/>
      <c r="BN44" s="88"/>
      <c r="BO44" s="88"/>
      <c r="BP44" s="88"/>
      <c r="BQ44" s="88"/>
      <c r="BR44" s="88"/>
      <c r="BS44" s="88"/>
      <c r="BT44" s="88"/>
      <c r="BU44" s="88"/>
      <c r="BV44" s="88"/>
      <c r="BW44" s="88"/>
      <c r="BX44" s="88"/>
      <c r="BY44" s="88"/>
      <c r="BZ44" s="8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1" t="s">
        <v>28</v>
      </c>
      <c r="BM64" s="82"/>
      <c r="BN64" s="82"/>
      <c r="BO64" s="82"/>
      <c r="BP64" s="82"/>
      <c r="BQ64" s="82"/>
      <c r="BR64" s="82"/>
      <c r="BS64" s="82"/>
      <c r="BT64" s="82"/>
      <c r="BU64" s="82"/>
      <c r="BV64" s="82"/>
      <c r="BW64" s="82"/>
      <c r="BX64" s="82"/>
      <c r="BY64" s="82"/>
      <c r="BZ64" s="8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4"/>
      <c r="BM65" s="85"/>
      <c r="BN65" s="85"/>
      <c r="BO65" s="85"/>
      <c r="BP65" s="85"/>
      <c r="BQ65" s="85"/>
      <c r="BR65" s="85"/>
      <c r="BS65" s="85"/>
      <c r="BT65" s="85"/>
      <c r="BU65" s="85"/>
      <c r="BV65" s="85"/>
      <c r="BW65" s="85"/>
      <c r="BX65" s="85"/>
      <c r="BY65" s="85"/>
      <c r="BZ65" s="8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C79sZNI8yrlRkJ/RHI/I7imWjNDU0BtvagP7C6cd17Fo/LLSD6UW+UGykkKLhi0LE57b/PQczHm0z7L5sfaUg==" saltValue="t1cseeAbM7cPGO5R9PtG6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15" t="s">
        <v>53</v>
      </c>
      <c r="B4" s="17"/>
      <c r="C4" s="17"/>
      <c r="D4" s="17"/>
      <c r="E4" s="17"/>
      <c r="F4" s="17"/>
      <c r="G4" s="17"/>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262064</v>
      </c>
      <c r="D6" s="20">
        <f t="shared" si="3"/>
        <v>46</v>
      </c>
      <c r="E6" s="20">
        <f t="shared" si="3"/>
        <v>1</v>
      </c>
      <c r="F6" s="20">
        <f t="shared" si="3"/>
        <v>0</v>
      </c>
      <c r="G6" s="20">
        <f t="shared" si="3"/>
        <v>1</v>
      </c>
      <c r="H6" s="20" t="str">
        <f t="shared" si="3"/>
        <v>京都府　亀岡市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73.709999999999994</v>
      </c>
      <c r="P6" s="21">
        <f t="shared" si="3"/>
        <v>98.16</v>
      </c>
      <c r="Q6" s="21">
        <f t="shared" si="3"/>
        <v>2310</v>
      </c>
      <c r="R6" s="21">
        <f t="shared" si="3"/>
        <v>86765</v>
      </c>
      <c r="S6" s="21">
        <f t="shared" si="3"/>
        <v>19.170000000000002</v>
      </c>
      <c r="T6" s="21">
        <f t="shared" si="3"/>
        <v>4526.08</v>
      </c>
      <c r="U6" s="21">
        <f t="shared" si="3"/>
        <v>84979</v>
      </c>
      <c r="V6" s="21">
        <f t="shared" si="3"/>
        <v>78.7</v>
      </c>
      <c r="W6" s="21">
        <f t="shared" si="3"/>
        <v>1079.78</v>
      </c>
      <c r="X6" s="22">
        <f>IF(X7="",NA(),X7)</f>
        <v>108.89</v>
      </c>
      <c r="Y6" s="22">
        <f t="shared" ref="Y6:AG6" si="4">IF(Y7="",NA(),Y7)</f>
        <v>111.87</v>
      </c>
      <c r="Z6" s="22">
        <f t="shared" si="4"/>
        <v>113.68</v>
      </c>
      <c r="AA6" s="22">
        <f t="shared" si="4"/>
        <v>114.41</v>
      </c>
      <c r="AB6" s="22">
        <f t="shared" si="4"/>
        <v>113.76</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465.79</v>
      </c>
      <c r="AU6" s="22">
        <f t="shared" ref="AU6:BC6" si="6">IF(AU7="",NA(),AU7)</f>
        <v>385.37</v>
      </c>
      <c r="AV6" s="22">
        <f t="shared" si="6"/>
        <v>367.27</v>
      </c>
      <c r="AW6" s="22">
        <f t="shared" si="6"/>
        <v>327.16000000000003</v>
      </c>
      <c r="AX6" s="22">
        <f t="shared" si="6"/>
        <v>377.19</v>
      </c>
      <c r="AY6" s="22">
        <f t="shared" si="6"/>
        <v>360.86</v>
      </c>
      <c r="AZ6" s="22">
        <f t="shared" si="6"/>
        <v>350.79</v>
      </c>
      <c r="BA6" s="22">
        <f t="shared" si="6"/>
        <v>354.57</v>
      </c>
      <c r="BB6" s="22">
        <f t="shared" si="6"/>
        <v>357.74</v>
      </c>
      <c r="BC6" s="22">
        <f t="shared" si="6"/>
        <v>344.88</v>
      </c>
      <c r="BD6" s="21" t="str">
        <f>IF(BD7="","",IF(BD7="-","【-】","【"&amp;SUBSTITUTE(TEXT(BD7,"#,##0.00"),"-","△")&amp;"】"))</f>
        <v>【243.36】</v>
      </c>
      <c r="BE6" s="22">
        <f>IF(BE7="",NA(),BE7)</f>
        <v>614.72</v>
      </c>
      <c r="BF6" s="22">
        <f t="shared" ref="BF6:BN6" si="7">IF(BF7="",NA(),BF7)</f>
        <v>582.1</v>
      </c>
      <c r="BG6" s="22">
        <f t="shared" si="7"/>
        <v>584.44000000000005</v>
      </c>
      <c r="BH6" s="22">
        <f t="shared" si="7"/>
        <v>563.46</v>
      </c>
      <c r="BI6" s="22">
        <f t="shared" si="7"/>
        <v>551.79</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97.38</v>
      </c>
      <c r="BQ6" s="22">
        <f t="shared" ref="BQ6:BY6" si="8">IF(BQ7="",NA(),BQ7)</f>
        <v>99.93</v>
      </c>
      <c r="BR6" s="22">
        <f t="shared" si="8"/>
        <v>100.89</v>
      </c>
      <c r="BS6" s="22">
        <f t="shared" si="8"/>
        <v>100.1</v>
      </c>
      <c r="BT6" s="22">
        <f t="shared" si="8"/>
        <v>99.01</v>
      </c>
      <c r="BU6" s="22">
        <f t="shared" si="8"/>
        <v>103.32</v>
      </c>
      <c r="BV6" s="22">
        <f t="shared" si="8"/>
        <v>100.85</v>
      </c>
      <c r="BW6" s="22">
        <f t="shared" si="8"/>
        <v>103.79</v>
      </c>
      <c r="BX6" s="22">
        <f t="shared" si="8"/>
        <v>98.3</v>
      </c>
      <c r="BY6" s="22">
        <f t="shared" si="8"/>
        <v>98.89</v>
      </c>
      <c r="BZ6" s="21" t="str">
        <f>IF(BZ7="","",IF(BZ7="-","【-】","【"&amp;SUBSTITUTE(TEXT(BZ7,"#,##0.00"),"-","△")&amp;"】"))</f>
        <v>【97.82】</v>
      </c>
      <c r="CA6" s="22">
        <f>IF(CA7="",NA(),CA7)</f>
        <v>127.73</v>
      </c>
      <c r="CB6" s="22">
        <f t="shared" ref="CB6:CJ6" si="9">IF(CB7="",NA(),CB7)</f>
        <v>123.96</v>
      </c>
      <c r="CC6" s="22">
        <f t="shared" si="9"/>
        <v>122.72</v>
      </c>
      <c r="CD6" s="22">
        <f t="shared" si="9"/>
        <v>124.22</v>
      </c>
      <c r="CE6" s="22">
        <f t="shared" si="9"/>
        <v>126.55</v>
      </c>
      <c r="CF6" s="22">
        <f t="shared" si="9"/>
        <v>168.56</v>
      </c>
      <c r="CG6" s="22">
        <f t="shared" si="9"/>
        <v>167.1</v>
      </c>
      <c r="CH6" s="22">
        <f t="shared" si="9"/>
        <v>167.86</v>
      </c>
      <c r="CI6" s="22">
        <f t="shared" si="9"/>
        <v>173.68</v>
      </c>
      <c r="CJ6" s="22">
        <f t="shared" si="9"/>
        <v>174.52</v>
      </c>
      <c r="CK6" s="21" t="str">
        <f>IF(CK7="","",IF(CK7="-","【-】","【"&amp;SUBSTITUTE(TEXT(CK7,"#,##0.00"),"-","△")&amp;"】"))</f>
        <v>【177.56】</v>
      </c>
      <c r="CL6" s="22">
        <f>IF(CL7="",NA(),CL7)</f>
        <v>51.61</v>
      </c>
      <c r="CM6" s="22">
        <f t="shared" ref="CM6:CU6" si="10">IF(CM7="",NA(),CM7)</f>
        <v>52.64</v>
      </c>
      <c r="CN6" s="22">
        <f t="shared" si="10"/>
        <v>50.64</v>
      </c>
      <c r="CO6" s="22">
        <f t="shared" si="10"/>
        <v>50.36</v>
      </c>
      <c r="CP6" s="22">
        <f t="shared" si="10"/>
        <v>49.69</v>
      </c>
      <c r="CQ6" s="22">
        <f t="shared" si="10"/>
        <v>59.51</v>
      </c>
      <c r="CR6" s="22">
        <f t="shared" si="10"/>
        <v>59.91</v>
      </c>
      <c r="CS6" s="22">
        <f t="shared" si="10"/>
        <v>59.4</v>
      </c>
      <c r="CT6" s="22">
        <f t="shared" si="10"/>
        <v>59.24</v>
      </c>
      <c r="CU6" s="22">
        <f t="shared" si="10"/>
        <v>58.77</v>
      </c>
      <c r="CV6" s="21" t="str">
        <f>IF(CV7="","",IF(CV7="-","【-】","【"&amp;SUBSTITUTE(TEXT(CV7,"#,##0.00"),"-","△")&amp;"】"))</f>
        <v>【59.81】</v>
      </c>
      <c r="CW6" s="22">
        <f>IF(CW7="",NA(),CW7)</f>
        <v>89.2</v>
      </c>
      <c r="CX6" s="22">
        <f t="shared" ref="CX6:DF6" si="11">IF(CX7="",NA(),CX7)</f>
        <v>88.98</v>
      </c>
      <c r="CY6" s="22">
        <f t="shared" si="11"/>
        <v>91.07</v>
      </c>
      <c r="CZ6" s="22">
        <f t="shared" si="11"/>
        <v>91.61</v>
      </c>
      <c r="DA6" s="22">
        <f t="shared" si="11"/>
        <v>92</v>
      </c>
      <c r="DB6" s="22">
        <f t="shared" si="11"/>
        <v>87.08</v>
      </c>
      <c r="DC6" s="22">
        <f t="shared" si="11"/>
        <v>87.26</v>
      </c>
      <c r="DD6" s="22">
        <f t="shared" si="11"/>
        <v>87.57</v>
      </c>
      <c r="DE6" s="22">
        <f t="shared" si="11"/>
        <v>87.26</v>
      </c>
      <c r="DF6" s="22">
        <f t="shared" si="11"/>
        <v>86.95</v>
      </c>
      <c r="DG6" s="21" t="str">
        <f>IF(DG7="","",IF(DG7="-","【-】","【"&amp;SUBSTITUTE(TEXT(DG7,"#,##0.00"),"-","△")&amp;"】"))</f>
        <v>【89.42】</v>
      </c>
      <c r="DH6" s="22">
        <f>IF(DH7="",NA(),DH7)</f>
        <v>43.5</v>
      </c>
      <c r="DI6" s="22">
        <f t="shared" ref="DI6:DQ6" si="12">IF(DI7="",NA(),DI7)</f>
        <v>45.02</v>
      </c>
      <c r="DJ6" s="22">
        <f t="shared" si="12"/>
        <v>45.89</v>
      </c>
      <c r="DK6" s="22">
        <f t="shared" si="12"/>
        <v>47.41</v>
      </c>
      <c r="DL6" s="22">
        <f t="shared" si="12"/>
        <v>48.83</v>
      </c>
      <c r="DM6" s="22">
        <f t="shared" si="12"/>
        <v>48.55</v>
      </c>
      <c r="DN6" s="22">
        <f t="shared" si="12"/>
        <v>49.2</v>
      </c>
      <c r="DO6" s="22">
        <f t="shared" si="12"/>
        <v>50.01</v>
      </c>
      <c r="DP6" s="22">
        <f t="shared" si="12"/>
        <v>50.99</v>
      </c>
      <c r="DQ6" s="22">
        <f t="shared" si="12"/>
        <v>51.79</v>
      </c>
      <c r="DR6" s="21" t="str">
        <f>IF(DR7="","",IF(DR7="-","【-】","【"&amp;SUBSTITUTE(TEXT(DR7,"#,##0.00"),"-","△")&amp;"】"))</f>
        <v>【52.02】</v>
      </c>
      <c r="DS6" s="22">
        <f>IF(DS7="",NA(),DS7)</f>
        <v>13.42</v>
      </c>
      <c r="DT6" s="22">
        <f t="shared" ref="DT6:EB6" si="13">IF(DT7="",NA(),DT7)</f>
        <v>14.26</v>
      </c>
      <c r="DU6" s="22">
        <f t="shared" si="13"/>
        <v>15.94</v>
      </c>
      <c r="DV6" s="22">
        <f t="shared" si="13"/>
        <v>20.399999999999999</v>
      </c>
      <c r="DW6" s="22">
        <f t="shared" si="13"/>
        <v>21.32</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0.54</v>
      </c>
      <c r="EE6" s="22">
        <f t="shared" ref="EE6:EM6" si="14">IF(EE7="",NA(),EE7)</f>
        <v>0.12</v>
      </c>
      <c r="EF6" s="22">
        <f t="shared" si="14"/>
        <v>0.45</v>
      </c>
      <c r="EG6" s="22">
        <f t="shared" si="14"/>
        <v>0.28999999999999998</v>
      </c>
      <c r="EH6" s="22">
        <f t="shared" si="14"/>
        <v>0.37</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262064</v>
      </c>
      <c r="D7" s="24">
        <v>46</v>
      </c>
      <c r="E7" s="24">
        <v>1</v>
      </c>
      <c r="F7" s="24">
        <v>0</v>
      </c>
      <c r="G7" s="24">
        <v>1</v>
      </c>
      <c r="H7" s="24" t="s">
        <v>93</v>
      </c>
      <c r="I7" s="24" t="s">
        <v>94</v>
      </c>
      <c r="J7" s="24" t="s">
        <v>95</v>
      </c>
      <c r="K7" s="24" t="s">
        <v>96</v>
      </c>
      <c r="L7" s="24" t="s">
        <v>97</v>
      </c>
      <c r="M7" s="24" t="s">
        <v>98</v>
      </c>
      <c r="N7" s="25" t="s">
        <v>99</v>
      </c>
      <c r="O7" s="25">
        <v>73.709999999999994</v>
      </c>
      <c r="P7" s="25">
        <v>98.16</v>
      </c>
      <c r="Q7" s="25">
        <v>2310</v>
      </c>
      <c r="R7" s="25">
        <v>86765</v>
      </c>
      <c r="S7" s="25">
        <v>19.170000000000002</v>
      </c>
      <c r="T7" s="25">
        <v>4526.08</v>
      </c>
      <c r="U7" s="25">
        <v>84979</v>
      </c>
      <c r="V7" s="25">
        <v>78.7</v>
      </c>
      <c r="W7" s="25">
        <v>1079.78</v>
      </c>
      <c r="X7" s="25">
        <v>108.89</v>
      </c>
      <c r="Y7" s="25">
        <v>111.87</v>
      </c>
      <c r="Z7" s="25">
        <v>113.68</v>
      </c>
      <c r="AA7" s="25">
        <v>114.41</v>
      </c>
      <c r="AB7" s="25">
        <v>113.76</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465.79</v>
      </c>
      <c r="AU7" s="25">
        <v>385.37</v>
      </c>
      <c r="AV7" s="25">
        <v>367.27</v>
      </c>
      <c r="AW7" s="25">
        <v>327.16000000000003</v>
      </c>
      <c r="AX7" s="25">
        <v>377.19</v>
      </c>
      <c r="AY7" s="25">
        <v>360.86</v>
      </c>
      <c r="AZ7" s="25">
        <v>350.79</v>
      </c>
      <c r="BA7" s="25">
        <v>354.57</v>
      </c>
      <c r="BB7" s="25">
        <v>357.74</v>
      </c>
      <c r="BC7" s="25">
        <v>344.88</v>
      </c>
      <c r="BD7" s="25">
        <v>243.36</v>
      </c>
      <c r="BE7" s="25">
        <v>614.72</v>
      </c>
      <c r="BF7" s="25">
        <v>582.1</v>
      </c>
      <c r="BG7" s="25">
        <v>584.44000000000005</v>
      </c>
      <c r="BH7" s="25">
        <v>563.46</v>
      </c>
      <c r="BI7" s="25">
        <v>551.79</v>
      </c>
      <c r="BJ7" s="25">
        <v>309.27999999999997</v>
      </c>
      <c r="BK7" s="25">
        <v>322.92</v>
      </c>
      <c r="BL7" s="25">
        <v>303.45999999999998</v>
      </c>
      <c r="BM7" s="25">
        <v>307.27999999999997</v>
      </c>
      <c r="BN7" s="25">
        <v>304.02</v>
      </c>
      <c r="BO7" s="25">
        <v>265.93</v>
      </c>
      <c r="BP7" s="25">
        <v>97.38</v>
      </c>
      <c r="BQ7" s="25">
        <v>99.93</v>
      </c>
      <c r="BR7" s="25">
        <v>100.89</v>
      </c>
      <c r="BS7" s="25">
        <v>100.1</v>
      </c>
      <c r="BT7" s="25">
        <v>99.01</v>
      </c>
      <c r="BU7" s="25">
        <v>103.32</v>
      </c>
      <c r="BV7" s="25">
        <v>100.85</v>
      </c>
      <c r="BW7" s="25">
        <v>103.79</v>
      </c>
      <c r="BX7" s="25">
        <v>98.3</v>
      </c>
      <c r="BY7" s="25">
        <v>98.89</v>
      </c>
      <c r="BZ7" s="25">
        <v>97.82</v>
      </c>
      <c r="CA7" s="25">
        <v>127.73</v>
      </c>
      <c r="CB7" s="25">
        <v>123.96</v>
      </c>
      <c r="CC7" s="25">
        <v>122.72</v>
      </c>
      <c r="CD7" s="25">
        <v>124.22</v>
      </c>
      <c r="CE7" s="25">
        <v>126.55</v>
      </c>
      <c r="CF7" s="25">
        <v>168.56</v>
      </c>
      <c r="CG7" s="25">
        <v>167.1</v>
      </c>
      <c r="CH7" s="25">
        <v>167.86</v>
      </c>
      <c r="CI7" s="25">
        <v>173.68</v>
      </c>
      <c r="CJ7" s="25">
        <v>174.52</v>
      </c>
      <c r="CK7" s="25">
        <v>177.56</v>
      </c>
      <c r="CL7" s="25">
        <v>51.61</v>
      </c>
      <c r="CM7" s="25">
        <v>52.64</v>
      </c>
      <c r="CN7" s="25">
        <v>50.64</v>
      </c>
      <c r="CO7" s="25">
        <v>50.36</v>
      </c>
      <c r="CP7" s="25">
        <v>49.69</v>
      </c>
      <c r="CQ7" s="25">
        <v>59.51</v>
      </c>
      <c r="CR7" s="25">
        <v>59.91</v>
      </c>
      <c r="CS7" s="25">
        <v>59.4</v>
      </c>
      <c r="CT7" s="25">
        <v>59.24</v>
      </c>
      <c r="CU7" s="25">
        <v>58.77</v>
      </c>
      <c r="CV7" s="25">
        <v>59.81</v>
      </c>
      <c r="CW7" s="25">
        <v>89.2</v>
      </c>
      <c r="CX7" s="25">
        <v>88.98</v>
      </c>
      <c r="CY7" s="25">
        <v>91.07</v>
      </c>
      <c r="CZ7" s="25">
        <v>91.61</v>
      </c>
      <c r="DA7" s="25">
        <v>92</v>
      </c>
      <c r="DB7" s="25">
        <v>87.08</v>
      </c>
      <c r="DC7" s="25">
        <v>87.26</v>
      </c>
      <c r="DD7" s="25">
        <v>87.57</v>
      </c>
      <c r="DE7" s="25">
        <v>87.26</v>
      </c>
      <c r="DF7" s="25">
        <v>86.95</v>
      </c>
      <c r="DG7" s="25">
        <v>89.42</v>
      </c>
      <c r="DH7" s="25">
        <v>43.5</v>
      </c>
      <c r="DI7" s="25">
        <v>45.02</v>
      </c>
      <c r="DJ7" s="25">
        <v>45.89</v>
      </c>
      <c r="DK7" s="25">
        <v>47.41</v>
      </c>
      <c r="DL7" s="25">
        <v>48.83</v>
      </c>
      <c r="DM7" s="25">
        <v>48.55</v>
      </c>
      <c r="DN7" s="25">
        <v>49.2</v>
      </c>
      <c r="DO7" s="25">
        <v>50.01</v>
      </c>
      <c r="DP7" s="25">
        <v>50.99</v>
      </c>
      <c r="DQ7" s="25">
        <v>51.79</v>
      </c>
      <c r="DR7" s="25">
        <v>52.02</v>
      </c>
      <c r="DS7" s="25">
        <v>13.42</v>
      </c>
      <c r="DT7" s="25">
        <v>14.26</v>
      </c>
      <c r="DU7" s="25">
        <v>15.94</v>
      </c>
      <c r="DV7" s="25">
        <v>20.399999999999999</v>
      </c>
      <c r="DW7" s="25">
        <v>21.32</v>
      </c>
      <c r="DX7" s="25">
        <v>17.11</v>
      </c>
      <c r="DY7" s="25">
        <v>18.329999999999998</v>
      </c>
      <c r="DZ7" s="25">
        <v>20.27</v>
      </c>
      <c r="EA7" s="25">
        <v>21.69</v>
      </c>
      <c r="EB7" s="25">
        <v>23.19</v>
      </c>
      <c r="EC7" s="25">
        <v>25.37</v>
      </c>
      <c r="ED7" s="25">
        <v>0.54</v>
      </c>
      <c r="EE7" s="25">
        <v>0.12</v>
      </c>
      <c r="EF7" s="25">
        <v>0.45</v>
      </c>
      <c r="EG7" s="25">
        <v>0.28999999999999998</v>
      </c>
      <c r="EH7" s="25">
        <v>0.37</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