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Zsvst11\02総務部\02-04_予算係\予算係共有\10　地方公営企業関連（公企決統は決算フォルダ）\20　調査・照会\R6\R6.1.23 【京都府自治振興課 26（木）〆】公営企業に係る「経営比較分析表」（令和５年度決算）の分析等について\02 回答\"/>
    </mc:Choice>
  </mc:AlternateContent>
  <xr:revisionPtr revIDLastSave="0" documentId="13_ncr:1_{FA358E20-E65E-4102-AAEB-09D1B55B5563}" xr6:coauthVersionLast="47" xr6:coauthVersionMax="47" xr10:uidLastSave="{00000000-0000-0000-0000-000000000000}"/>
  <workbookProtection workbookAlgorithmName="SHA-512" workbookHashValue="ljBkf4RD5/S2APgJWFu6ealgRFSPbMZKz3mRMTPoOsprddp09pjVKeYlxUvIdgo8JvHiKt7QvV23qmQICAQYSw==" workbookSaltValue="LBgYb7w+TmM2CVbt9yDweQ==" workbookSpinCount="100000" lockStructure="1"/>
  <bookViews>
    <workbookView xWindow="-120" yWindow="-120" windowWidth="29040" windowHeight="157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" l="1"/>
  <c r="HA76" i="4" s="1"/>
  <c r="DT7" i="5"/>
  <c r="DS7" i="5"/>
  <c r="DR7" i="5"/>
  <c r="KO32" i="4" s="1"/>
  <c r="DQ7" i="5"/>
  <c r="JV32" i="4" s="1"/>
  <c r="DP7" i="5"/>
  <c r="DO7" i="5"/>
  <c r="MA31" i="4" s="1"/>
  <c r="DN7" i="5"/>
  <c r="LH31" i="4" s="1"/>
  <c r="DM7" i="5"/>
  <c r="KO31" i="4" s="1"/>
  <c r="DL7" i="5"/>
  <c r="DK7" i="5"/>
  <c r="DI7" i="5"/>
  <c r="DH7" i="5"/>
  <c r="DG7" i="5"/>
  <c r="DF7" i="5"/>
  <c r="KP78" i="4" s="1"/>
  <c r="DE7" i="5"/>
  <c r="KA78" i="4" s="1"/>
  <c r="DD7" i="5"/>
  <c r="MI77" i="4" s="1"/>
  <c r="DC7" i="5"/>
  <c r="DB7" i="5"/>
  <c r="DA7" i="5"/>
  <c r="KP77" i="4" s="1"/>
  <c r="CZ7" i="5"/>
  <c r="KA77" i="4" s="1"/>
  <c r="CN7" i="5"/>
  <c r="CM7" i="5"/>
  <c r="CV67" i="4" s="1"/>
  <c r="BZ7" i="5"/>
  <c r="MA53" i="4" s="1"/>
  <c r="BY7" i="5"/>
  <c r="LH53" i="4" s="1"/>
  <c r="BX7" i="5"/>
  <c r="BW7" i="5"/>
  <c r="BV7" i="5"/>
  <c r="JC53" i="4" s="1"/>
  <c r="BU7" i="5"/>
  <c r="MA52" i="4" s="1"/>
  <c r="BT7" i="5"/>
  <c r="BS7" i="5"/>
  <c r="BR7" i="5"/>
  <c r="JV52" i="4" s="1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U53" i="4" s="1"/>
  <c r="AY7" i="5"/>
  <c r="CS52" i="4" s="1"/>
  <c r="AX7" i="5"/>
  <c r="AW7" i="5"/>
  <c r="AV7" i="5"/>
  <c r="AN52" i="4" s="1"/>
  <c r="AU7" i="5"/>
  <c r="AS7" i="5"/>
  <c r="AR7" i="5"/>
  <c r="GQ32" i="4" s="1"/>
  <c r="AQ7" i="5"/>
  <c r="FX32" i="4" s="1"/>
  <c r="AP7" i="5"/>
  <c r="FE32" i="4" s="1"/>
  <c r="AO7" i="5"/>
  <c r="AN7" i="5"/>
  <c r="AM7" i="5"/>
  <c r="AL7" i="5"/>
  <c r="FX31" i="4" s="1"/>
  <c r="AK7" i="5"/>
  <c r="AJ7" i="5"/>
  <c r="AH7" i="5"/>
  <c r="CS32" i="4" s="1"/>
  <c r="AG7" i="5"/>
  <c r="AF7" i="5"/>
  <c r="AE7" i="5"/>
  <c r="AD7" i="5"/>
  <c r="U32" i="4" s="1"/>
  <c r="AC7" i="5"/>
  <c r="CS31" i="4" s="1"/>
  <c r="AB7" i="5"/>
  <c r="AA7" i="5"/>
  <c r="Z7" i="5"/>
  <c r="Y7" i="5"/>
  <c r="U31" i="4" s="1"/>
  <c r="X7" i="5"/>
  <c r="W7" i="5"/>
  <c r="V7" i="5"/>
  <c r="HX10" i="4" s="1"/>
  <c r="U7" i="5"/>
  <c r="T7" i="5"/>
  <c r="S7" i="5"/>
  <c r="HX8" i="4" s="1"/>
  <c r="R7" i="5"/>
  <c r="DU10" i="4" s="1"/>
  <c r="Q7" i="5"/>
  <c r="CF10" i="4" s="1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JV53" i="4"/>
  <c r="HJ53" i="4"/>
  <c r="GQ53" i="4"/>
  <c r="EL53" i="4"/>
  <c r="CS53" i="4"/>
  <c r="BZ53" i="4"/>
  <c r="BG53" i="4"/>
  <c r="AN53" i="4"/>
  <c r="LH52" i="4"/>
  <c r="KO52" i="4"/>
  <c r="HJ52" i="4"/>
  <c r="GQ52" i="4"/>
  <c r="FE52" i="4"/>
  <c r="EL52" i="4"/>
  <c r="BZ52" i="4"/>
  <c r="BG52" i="4"/>
  <c r="U52" i="4"/>
  <c r="MA32" i="4"/>
  <c r="LH32" i="4"/>
  <c r="JC32" i="4"/>
  <c r="HJ32" i="4"/>
  <c r="EL32" i="4"/>
  <c r="BZ32" i="4"/>
  <c r="BG32" i="4"/>
  <c r="AN32" i="4"/>
  <c r="JV31" i="4"/>
  <c r="JC31" i="4"/>
  <c r="HJ31" i="4"/>
  <c r="GQ31" i="4"/>
  <c r="FE31" i="4"/>
  <c r="EL31" i="4"/>
  <c r="BZ31" i="4"/>
  <c r="BG31" i="4"/>
  <c r="AN31" i="4"/>
  <c r="LJ10" i="4"/>
  <c r="JQ10" i="4"/>
  <c r="B10" i="4"/>
  <c r="LJ8" i="4"/>
  <c r="JQ8" i="4"/>
  <c r="CF8" i="4"/>
  <c r="AQ8" i="4"/>
  <c r="MI76" i="4" l="1"/>
  <c r="HJ51" i="4"/>
  <c r="MA30" i="4"/>
  <c r="IT76" i="4"/>
  <c r="CS51" i="4"/>
  <c r="HJ30" i="4"/>
  <c r="CS30" i="4"/>
  <c r="BZ76" i="4"/>
  <c r="MA51" i="4"/>
  <c r="D11" i="5"/>
  <c r="JV30" i="4"/>
  <c r="FE51" i="4"/>
  <c r="KP76" i="4"/>
  <c r="JV51" i="4"/>
  <c r="AG76" i="4"/>
  <c r="AN30" i="4"/>
  <c r="FE30" i="4"/>
  <c r="AN51" i="4"/>
  <c r="E11" i="5"/>
  <c r="B11" i="5"/>
  <c r="BG30" i="4" l="1"/>
  <c r="AV76" i="4"/>
  <c r="KO51" i="4"/>
  <c r="LE76" i="4"/>
  <c r="FX51" i="4"/>
  <c r="KO30" i="4"/>
  <c r="HP76" i="4"/>
  <c r="BG51" i="4"/>
  <c r="FX30" i="4"/>
  <c r="KA76" i="4"/>
  <c r="EL51" i="4"/>
  <c r="JC30" i="4"/>
  <c r="GL76" i="4"/>
  <c r="U51" i="4"/>
  <c r="EL30" i="4"/>
  <c r="U30" i="4"/>
  <c r="R76" i="4"/>
  <c r="JC51" i="4"/>
  <c r="BK76" i="4"/>
  <c r="LH51" i="4"/>
  <c r="LT76" i="4"/>
  <c r="GQ51" i="4"/>
  <c r="LH30" i="4"/>
  <c r="IE76" i="4"/>
  <c r="BZ51" i="4"/>
  <c r="GQ30" i="4"/>
  <c r="BZ30" i="4"/>
</calcChain>
</file>

<file path=xl/sharedStrings.xml><?xml version="1.0" encoding="utf-8"?>
<sst xmlns="http://schemas.openxmlformats.org/spreadsheetml/2006/main" count="278" uniqueCount="126">
  <si>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</si>
  <si>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</si>
  <si>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</si>
  <si>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</si>
  <si>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</si>
  <si>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</si>
  <si>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</si>
  <si>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</si>
  <si>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</si>
  <si>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</si>
  <si>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</si>
  <si>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</si>
  <si>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</si>
  <si>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</si>
  <si>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</si>
  <si>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</si>
  <si>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</si>
  <si>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</si>
  <si>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</si>
  <si>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</si>
  <si>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</si>
  <si>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</si>
  <si>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</si>
  <si>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</si>
  <si>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</si>
  <si>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</si>
  <si>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</si>
  <si>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</si>
  <si>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</si>
  <si>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</si>
  <si>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</si>
  <si>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</si>
  <si>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</si>
  <si>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</si>
  <si>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</si>
  <si>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</si>
  <si>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</si>
  <si>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</si>
  <si>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</si>
  <si>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</si>
  <si>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</si>
  <si>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</si>
  <si>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</si>
  <si>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</si>
  <si>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</si>
  <si>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</si>
  <si>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</si>
  <si>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</si>
  <si>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</si>
  <si>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</si>
  <si>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</si>
  <si>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</si>
  <si>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</si>
  <si>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</si>
  <si>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</si>
  <si>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</si>
  <si>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</si>
  <si>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</si>
  <si>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</si>
  <si>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</si>
  <si>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</si>
  <si>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</si>
  <si>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</si>
  <si>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</si>
  <si>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</si>
  <si>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</si>
  <si>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</si>
  <si>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</si>
  <si>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</si>
  <si>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</si>
  <si>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</si>
  <si>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</si>
  <si>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</si>
  <si>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</si>
  <si>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</si>
  <si>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</si>
  <si>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</si>
  <si>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</si>
  <si>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</si>
  <si>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</si>
  <si>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</si>
  <si>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</si>
  <si>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</si>
  <si>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</si>
  <si>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</si>
  <si>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</si>
  <si>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</si>
  <si>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</si>
  <si>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</si>
  <si>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</si>
  <si>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</si>
  <si>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</si>
  <si>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</si>
  <si>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</si>
  <si>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</si>
  <si>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</si>
  <si>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</si>
  <si>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</si>
  <si>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</si>
  <si>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</si>
  <si>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</si>
  <si>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</si>
  <si>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</si>
  <si>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</si>
  <si>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</si>
  <si>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京都府　宮津市</t>
  </si>
  <si>
    <t>天橋立駐車場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</si>
  <si>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</si>
  <si>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</si>
  <si>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</si>
  <si>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</si>
  <si>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</si>
  <si>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</si>
  <si>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</si>
  <si>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</si>
  <si>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</si>
  <si>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</si>
  <si>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</si>
  <si>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</si>
  <si>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</si>
  <si>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</si>
  <si>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</si>
  <si>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令和4年度は、国の旅行支援や市独自の旅行クーポン施策等により、コロナ禍からの回復が見られたが、令和5年度の収益的収支比率は対前年比約83％となった。</t>
    <rPh sb="1" eb="3">
      <t>レイワ</t>
    </rPh>
    <rPh sb="4" eb="6">
      <t>ネンド</t>
    </rPh>
    <rPh sb="35" eb="36">
      <t>カ</t>
    </rPh>
    <rPh sb="39" eb="41">
      <t>カイフク</t>
    </rPh>
    <rPh sb="42" eb="43">
      <t>ミ</t>
    </rPh>
    <rPh sb="48" eb="50">
      <t>レイワ</t>
    </rPh>
    <rPh sb="51" eb="53">
      <t>ネンド</t>
    </rPh>
    <phoneticPr fontId="5"/>
  </si>
  <si>
    <t>　特記事項なし。</t>
    <phoneticPr fontId="5"/>
  </si>
  <si>
    <t>　稼働率に着目してみると、当駐車場では対前年比約87％と減少しており、コロナ前（R1）の稼働率と比較しても依然として低いため、国内外への観光プロモーションが必要と考えられる。</t>
    <rPh sb="28" eb="30">
      <t>ゲンショウ</t>
    </rPh>
    <rPh sb="38" eb="39">
      <t>マエ</t>
    </rPh>
    <rPh sb="44" eb="46">
      <t>カドウ</t>
    </rPh>
    <rPh sb="46" eb="47">
      <t>リツ</t>
    </rPh>
    <rPh sb="48" eb="50">
      <t>ヒカク</t>
    </rPh>
    <rPh sb="53" eb="55">
      <t>イゼン</t>
    </rPh>
    <rPh sb="58" eb="59">
      <t>ヒク</t>
    </rPh>
    <rPh sb="63" eb="66">
      <t>コクナイガイ</t>
    </rPh>
    <rPh sb="68" eb="70">
      <t>カンコウ</t>
    </rPh>
    <rPh sb="78" eb="80">
      <t>ヒツヨウ</t>
    </rPh>
    <rPh sb="81" eb="82">
      <t>カンガ</t>
    </rPh>
    <phoneticPr fontId="5"/>
  </si>
  <si>
    <t>　コロナ禍からの完全な回復とまでは言えないが、安定した経営状況は維持できており、公共駐車場としての役割は果たしている。
　今後はコロナ禍以前の数値との比較も行いながら、引き続き安定的な経営に務める。</t>
    <rPh sb="4" eb="5">
      <t>カ</t>
    </rPh>
    <rPh sb="8" eb="10">
      <t>カンゼン</t>
    </rPh>
    <rPh sb="11" eb="13">
      <t>カイフク</t>
    </rPh>
    <rPh sb="17" eb="18">
      <t>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</si>
</sst>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320.10000000000002</c:v>
                </c:pt>
                <c:pt idx="1">
                  <c:v>233</c:v>
                </c:pt>
                <c:pt idx="2">
                  <c:v>149.9</c:v>
                </c:pt>
                <c:pt idx="3">
                  <c:v>228</c:v>
                </c:pt>
                <c:pt idx="4">
                  <c:v>189.2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D-479C-A96F-E5F610364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D-479C-A96F-E5F610364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7-41F2-B5A5-9890191B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7-41F2-B5A5-9890191B3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CA2-40C2-A67C-B44D87D45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A2-40C2-A67C-B44D87D45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10A-46A1-9419-87C35665A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0A-46A1-9419-87C35665A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8-4974-AD46-0699969BF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98-4974-AD46-0699969BF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9-4341-8153-6AB7B5F4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79-4341-8153-6AB7B5F4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24.6</c:v>
                </c:pt>
                <c:pt idx="1">
                  <c:v>13.7</c:v>
                </c:pt>
                <c:pt idx="2">
                  <c:v>9.5</c:v>
                </c:pt>
                <c:pt idx="3">
                  <c:v>13.3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6-4786-A72E-D630550E7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6-4786-A72E-D630550E7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68.8</c:v>
                </c:pt>
                <c:pt idx="1">
                  <c:v>57.1</c:v>
                </c:pt>
                <c:pt idx="2">
                  <c:v>33.299999999999997</c:v>
                </c:pt>
                <c:pt idx="3">
                  <c:v>56.1</c:v>
                </c:pt>
                <c:pt idx="4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B9F-94D6-D0E97D99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D-4B9F-94D6-D0E97D998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8230</c:v>
                </c:pt>
                <c:pt idx="1">
                  <c:v>4755</c:v>
                </c:pt>
                <c:pt idx="2">
                  <c:v>2168</c:v>
                </c:pt>
                <c:pt idx="3">
                  <c:v>5383</c:v>
                </c:pt>
                <c:pt idx="4">
                  <c:v>3964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F-4860-8403-9746A153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F-4860-8403-9746A1533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BZ49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3" t="str">
        <f>データ!H6&amp;"　"&amp;データ!I6</f>
        <v>京都府宮津市　天橋立駐車場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27" t="s">
        <v>9</v>
      </c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9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8000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30" t="s">
        <v>10</v>
      </c>
      <c r="NE8" s="131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23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285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1500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82" t="s">
        <v>24</v>
      </c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82" t="s">
        <v>25</v>
      </c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6"/>
      <c r="MX14" s="6"/>
      <c r="MY14" s="6"/>
      <c r="MZ14" s="6"/>
      <c r="NA14" s="6"/>
      <c r="NB14" s="7"/>
      <c r="NC14" s="2"/>
      <c r="ND14" s="85" t="s">
        <v>26</v>
      </c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7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  <c r="LC15" s="83"/>
      <c r="LD15" s="83"/>
      <c r="LE15" s="83"/>
      <c r="LF15" s="83"/>
      <c r="LG15" s="83"/>
      <c r="LH15" s="83"/>
      <c r="LI15" s="83"/>
      <c r="LJ15" s="83"/>
      <c r="LK15" s="83"/>
      <c r="LL15" s="83"/>
      <c r="LM15" s="83"/>
      <c r="LN15" s="83"/>
      <c r="LO15" s="83"/>
      <c r="LP15" s="83"/>
      <c r="LQ15" s="83"/>
      <c r="LR15" s="83"/>
      <c r="LS15" s="83"/>
      <c r="LT15" s="83"/>
      <c r="LU15" s="83"/>
      <c r="LV15" s="83"/>
      <c r="LW15" s="83"/>
      <c r="LX15" s="83"/>
      <c r="LY15" s="83"/>
      <c r="LZ15" s="83"/>
      <c r="MA15" s="83"/>
      <c r="MB15" s="83"/>
      <c r="MC15" s="83"/>
      <c r="MD15" s="83"/>
      <c r="ME15" s="83"/>
      <c r="MF15" s="83"/>
      <c r="MG15" s="83"/>
      <c r="MH15" s="83"/>
      <c r="MI15" s="83"/>
      <c r="MJ15" s="83"/>
      <c r="MK15" s="83"/>
      <c r="ML15" s="83"/>
      <c r="MM15" s="83"/>
      <c r="MN15" s="83"/>
      <c r="MO15" s="83"/>
      <c r="MP15" s="83"/>
      <c r="MQ15" s="83"/>
      <c r="MR15" s="83"/>
      <c r="MS15" s="83"/>
      <c r="MT15" s="83"/>
      <c r="MU15" s="83"/>
      <c r="MV15" s="83"/>
      <c r="MW15" s="9"/>
      <c r="MX15" s="9"/>
      <c r="MY15" s="9"/>
      <c r="MZ15" s="9"/>
      <c r="NA15" s="9"/>
      <c r="NB15" s="10"/>
      <c r="NC15" s="2"/>
      <c r="ND15" s="88" t="s">
        <v>122</v>
      </c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90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88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90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88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90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88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90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88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90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88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90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88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90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88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90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88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90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88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90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88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90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88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90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88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90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88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90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88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90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88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90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320.10000000000002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233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149.9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228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189.2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24.6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13.7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9.5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13.3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11.6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85" t="s">
        <v>28</v>
      </c>
      <c r="NE31" s="86"/>
      <c r="NF31" s="86"/>
      <c r="NG31" s="86"/>
      <c r="NH31" s="86"/>
      <c r="NI31" s="86"/>
      <c r="NJ31" s="86"/>
      <c r="NK31" s="86"/>
      <c r="NL31" s="86"/>
      <c r="NM31" s="86"/>
      <c r="NN31" s="86"/>
      <c r="NO31" s="86"/>
      <c r="NP31" s="86"/>
      <c r="NQ31" s="86"/>
      <c r="NR31" s="87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88" t="s">
        <v>123</v>
      </c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90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88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90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88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90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88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90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88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90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88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90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88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90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88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90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88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90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88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90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88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90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88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90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88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90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88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90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88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90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88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90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85" t="s">
        <v>30</v>
      </c>
      <c r="NE48" s="86"/>
      <c r="NF48" s="86"/>
      <c r="NG48" s="86"/>
      <c r="NH48" s="86"/>
      <c r="NI48" s="86"/>
      <c r="NJ48" s="86"/>
      <c r="NK48" s="86"/>
      <c r="NL48" s="86"/>
      <c r="NM48" s="86"/>
      <c r="NN48" s="86"/>
      <c r="NO48" s="86"/>
      <c r="NP48" s="86"/>
      <c r="NQ48" s="86"/>
      <c r="NR48" s="87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88" t="s">
        <v>124</v>
      </c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90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88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90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88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90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68.8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57.1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33.299999999999997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56.1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47.2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8230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4755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2168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5383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3964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88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90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88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90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88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90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88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90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88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90"/>
    </row>
    <row r="57" spans="1:382" ht="13.5" customHeight="1" x14ac:dyDescent="0.15">
      <c r="A57" s="2"/>
      <c r="B57" s="25"/>
      <c r="NB57" s="26"/>
      <c r="NC57" s="2"/>
      <c r="ND57" s="88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90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88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90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88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90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82" t="s">
        <v>31</v>
      </c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9"/>
      <c r="MX60" s="9"/>
      <c r="MY60" s="9"/>
      <c r="MZ60" s="9"/>
      <c r="NA60" s="9"/>
      <c r="NB60" s="10"/>
      <c r="NC60" s="2"/>
      <c r="ND60" s="88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90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/>
      <c r="DZ61" s="83"/>
      <c r="EA61" s="83"/>
      <c r="EB61" s="83"/>
      <c r="EC61" s="83"/>
      <c r="ED61" s="83"/>
      <c r="EE61" s="83"/>
      <c r="EF61" s="83"/>
      <c r="EG61" s="83"/>
      <c r="EH61" s="83"/>
      <c r="EI61" s="83"/>
      <c r="EJ61" s="83"/>
      <c r="EK61" s="83"/>
      <c r="EL61" s="83"/>
      <c r="EM61" s="83"/>
      <c r="EN61" s="83"/>
      <c r="EO61" s="83"/>
      <c r="EP61" s="83"/>
      <c r="EQ61" s="83"/>
      <c r="ER61" s="83"/>
      <c r="ES61" s="83"/>
      <c r="ET61" s="83"/>
      <c r="EU61" s="83"/>
      <c r="EV61" s="83"/>
      <c r="EW61" s="83"/>
      <c r="EX61" s="83"/>
      <c r="EY61" s="83"/>
      <c r="EZ61" s="83"/>
      <c r="FA61" s="83"/>
      <c r="FB61" s="83"/>
      <c r="FC61" s="83"/>
      <c r="FD61" s="83"/>
      <c r="FE61" s="83"/>
      <c r="FF61" s="83"/>
      <c r="FG61" s="83"/>
      <c r="FH61" s="83"/>
      <c r="FI61" s="83"/>
      <c r="FJ61" s="83"/>
      <c r="FK61" s="83"/>
      <c r="FL61" s="83"/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/>
      <c r="FX61" s="83"/>
      <c r="FY61" s="83"/>
      <c r="FZ61" s="83"/>
      <c r="GA61" s="83"/>
      <c r="GB61" s="83"/>
      <c r="GC61" s="83"/>
      <c r="GD61" s="83"/>
      <c r="GE61" s="83"/>
      <c r="GF61" s="83"/>
      <c r="GG61" s="83"/>
      <c r="GH61" s="83"/>
      <c r="GI61" s="83"/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/>
      <c r="HO61" s="83"/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/>
      <c r="IA61" s="83"/>
      <c r="IB61" s="83"/>
      <c r="IC61" s="83"/>
      <c r="ID61" s="83"/>
      <c r="IE61" s="83"/>
      <c r="IF61" s="83"/>
      <c r="IG61" s="83"/>
      <c r="IH61" s="83"/>
      <c r="II61" s="83"/>
      <c r="IJ61" s="83"/>
      <c r="IK61" s="83"/>
      <c r="IL61" s="83"/>
      <c r="IM61" s="83"/>
      <c r="IN61" s="83"/>
      <c r="IO61" s="83"/>
      <c r="IP61" s="83"/>
      <c r="IQ61" s="83"/>
      <c r="IR61" s="83"/>
      <c r="IS61" s="83"/>
      <c r="IT61" s="83"/>
      <c r="IU61" s="83"/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/>
      <c r="JK61" s="83"/>
      <c r="JL61" s="83"/>
      <c r="JM61" s="83"/>
      <c r="JN61" s="83"/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/>
      <c r="KE61" s="83"/>
      <c r="KF61" s="83"/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/>
      <c r="KY61" s="83"/>
      <c r="KZ61" s="83"/>
      <c r="LA61" s="83"/>
      <c r="LB61" s="83"/>
      <c r="LC61" s="83"/>
      <c r="LD61" s="83"/>
      <c r="LE61" s="83"/>
      <c r="LF61" s="83"/>
      <c r="LG61" s="83"/>
      <c r="LH61" s="83"/>
      <c r="LI61" s="83"/>
      <c r="LJ61" s="83"/>
      <c r="LK61" s="83"/>
      <c r="LL61" s="83"/>
      <c r="LM61" s="83"/>
      <c r="LN61" s="83"/>
      <c r="LO61" s="83"/>
      <c r="LP61" s="83"/>
      <c r="LQ61" s="83"/>
      <c r="LR61" s="83"/>
      <c r="LS61" s="83"/>
      <c r="LT61" s="83"/>
      <c r="LU61" s="83"/>
      <c r="LV61" s="83"/>
      <c r="LW61" s="83"/>
      <c r="LX61" s="83"/>
      <c r="LY61" s="83"/>
      <c r="LZ61" s="83"/>
      <c r="MA61" s="83"/>
      <c r="MB61" s="83"/>
      <c r="MC61" s="83"/>
      <c r="MD61" s="83"/>
      <c r="ME61" s="83"/>
      <c r="MF61" s="83"/>
      <c r="MG61" s="83"/>
      <c r="MH61" s="83"/>
      <c r="MI61" s="83"/>
      <c r="MJ61" s="83"/>
      <c r="MK61" s="83"/>
      <c r="ML61" s="83"/>
      <c r="MM61" s="83"/>
      <c r="MN61" s="83"/>
      <c r="MO61" s="83"/>
      <c r="MP61" s="83"/>
      <c r="MQ61" s="83"/>
      <c r="MR61" s="83"/>
      <c r="MS61" s="83"/>
      <c r="MT61" s="83"/>
      <c r="MU61" s="83"/>
      <c r="MV61" s="83"/>
      <c r="MW61" s="9"/>
      <c r="MX61" s="9"/>
      <c r="MY61" s="9"/>
      <c r="MZ61" s="9"/>
      <c r="NA61" s="9"/>
      <c r="NB61" s="10"/>
      <c r="NC61" s="2"/>
      <c r="ND61" s="88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90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88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90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84" t="s">
        <v>32</v>
      </c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88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90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91"/>
      <c r="NE64" s="92"/>
      <c r="NF64" s="92"/>
      <c r="NG64" s="92"/>
      <c r="NH64" s="92"/>
      <c r="NI64" s="92"/>
      <c r="NJ64" s="92"/>
      <c r="NK64" s="92"/>
      <c r="NL64" s="92"/>
      <c r="NM64" s="92"/>
      <c r="NN64" s="92"/>
      <c r="NO64" s="92"/>
      <c r="NP64" s="92"/>
      <c r="NQ64" s="92"/>
      <c r="NR64" s="93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85" t="s">
        <v>33</v>
      </c>
      <c r="NE65" s="86"/>
      <c r="NF65" s="86"/>
      <c r="NG65" s="86"/>
      <c r="NH65" s="86"/>
      <c r="NI65" s="86"/>
      <c r="NJ65" s="86"/>
      <c r="NK65" s="86"/>
      <c r="NL65" s="86"/>
      <c r="NM65" s="86"/>
      <c r="NN65" s="86"/>
      <c r="NO65" s="86"/>
      <c r="NP65" s="86"/>
      <c r="NQ65" s="86"/>
      <c r="NR65" s="87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88" t="s">
        <v>125</v>
      </c>
      <c r="NE66" s="89"/>
      <c r="NF66" s="89"/>
      <c r="NG66" s="89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90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73">
        <f>データ!CM7</f>
        <v>112155</v>
      </c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5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88"/>
      <c r="NE67" s="89"/>
      <c r="NF67" s="89"/>
      <c r="NG67" s="89"/>
      <c r="NH67" s="89"/>
      <c r="NI67" s="89"/>
      <c r="NJ67" s="89"/>
      <c r="NK67" s="89"/>
      <c r="NL67" s="89"/>
      <c r="NM67" s="89"/>
      <c r="NN67" s="89"/>
      <c r="NO67" s="89"/>
      <c r="NP67" s="89"/>
      <c r="NQ67" s="89"/>
      <c r="NR67" s="90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76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8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88"/>
      <c r="NE68" s="89"/>
      <c r="NF68" s="89"/>
      <c r="NG68" s="89"/>
      <c r="NH68" s="89"/>
      <c r="NI68" s="89"/>
      <c r="NJ68" s="89"/>
      <c r="NK68" s="89"/>
      <c r="NL68" s="89"/>
      <c r="NM68" s="89"/>
      <c r="NN68" s="89"/>
      <c r="NO68" s="89"/>
      <c r="NP68" s="89"/>
      <c r="NQ68" s="89"/>
      <c r="NR68" s="90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76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8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88"/>
      <c r="NE69" s="89"/>
      <c r="NF69" s="89"/>
      <c r="NG69" s="89"/>
      <c r="NH69" s="89"/>
      <c r="NI69" s="89"/>
      <c r="NJ69" s="89"/>
      <c r="NK69" s="89"/>
      <c r="NL69" s="89"/>
      <c r="NM69" s="89"/>
      <c r="NN69" s="89"/>
      <c r="NO69" s="89"/>
      <c r="NP69" s="89"/>
      <c r="NQ69" s="89"/>
      <c r="NR69" s="90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79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0"/>
      <c r="EO70" s="80"/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0"/>
      <c r="FF70" s="80"/>
      <c r="FG70" s="80"/>
      <c r="FH70" s="80"/>
      <c r="FI70" s="80"/>
      <c r="FJ70" s="80"/>
      <c r="FK70" s="80"/>
      <c r="FL70" s="80"/>
      <c r="FM70" s="80"/>
      <c r="FN70" s="80"/>
      <c r="FO70" s="80"/>
      <c r="FP70" s="80"/>
      <c r="FQ70" s="80"/>
      <c r="FR70" s="80"/>
      <c r="FS70" s="80"/>
      <c r="FT70" s="80"/>
      <c r="FU70" s="80"/>
      <c r="FV70" s="80"/>
      <c r="FW70" s="81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88"/>
      <c r="NE70" s="89"/>
      <c r="NF70" s="89"/>
      <c r="NG70" s="89"/>
      <c r="NH70" s="89"/>
      <c r="NI70" s="89"/>
      <c r="NJ70" s="89"/>
      <c r="NK70" s="89"/>
      <c r="NL70" s="89"/>
      <c r="NM70" s="89"/>
      <c r="NN70" s="89"/>
      <c r="NO70" s="89"/>
      <c r="NP70" s="89"/>
      <c r="NQ70" s="89"/>
      <c r="NR70" s="90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88"/>
      <c r="NE71" s="89"/>
      <c r="NF71" s="89"/>
      <c r="NG71" s="89"/>
      <c r="NH71" s="89"/>
      <c r="NI71" s="89"/>
      <c r="NJ71" s="89"/>
      <c r="NK71" s="89"/>
      <c r="NL71" s="89"/>
      <c r="NM71" s="89"/>
      <c r="NN71" s="89"/>
      <c r="NO71" s="89"/>
      <c r="NP71" s="89"/>
      <c r="NQ71" s="89"/>
      <c r="NR71" s="90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84" t="s">
        <v>34</v>
      </c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88"/>
      <c r="NE72" s="89"/>
      <c r="NF72" s="89"/>
      <c r="NG72" s="89"/>
      <c r="NH72" s="89"/>
      <c r="NI72" s="89"/>
      <c r="NJ72" s="89"/>
      <c r="NK72" s="89"/>
      <c r="NL72" s="89"/>
      <c r="NM72" s="89"/>
      <c r="NN72" s="89"/>
      <c r="NO72" s="89"/>
      <c r="NP72" s="89"/>
      <c r="NQ72" s="89"/>
      <c r="NR72" s="90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88"/>
      <c r="NE73" s="89"/>
      <c r="NF73" s="89"/>
      <c r="NG73" s="89"/>
      <c r="NH73" s="89"/>
      <c r="NI73" s="89"/>
      <c r="NJ73" s="89"/>
      <c r="NK73" s="89"/>
      <c r="NL73" s="89"/>
      <c r="NM73" s="89"/>
      <c r="NN73" s="89"/>
      <c r="NO73" s="89"/>
      <c r="NP73" s="89"/>
      <c r="NQ73" s="89"/>
      <c r="NR73" s="90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88"/>
      <c r="NE74" s="89"/>
      <c r="NF74" s="89"/>
      <c r="NG74" s="89"/>
      <c r="NH74" s="89"/>
      <c r="NI74" s="89"/>
      <c r="NJ74" s="89"/>
      <c r="NK74" s="89"/>
      <c r="NL74" s="89"/>
      <c r="NM74" s="89"/>
      <c r="NN74" s="89"/>
      <c r="NO74" s="89"/>
      <c r="NP74" s="89"/>
      <c r="NQ74" s="89"/>
      <c r="NR74" s="90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88"/>
      <c r="NE75" s="89"/>
      <c r="NF75" s="89"/>
      <c r="NG75" s="89"/>
      <c r="NH75" s="89"/>
      <c r="NI75" s="89"/>
      <c r="NJ75" s="89"/>
      <c r="NK75" s="89"/>
      <c r="NL75" s="89"/>
      <c r="NM75" s="89"/>
      <c r="NN75" s="89"/>
      <c r="NO75" s="89"/>
      <c r="NP75" s="89"/>
      <c r="NQ75" s="89"/>
      <c r="NR75" s="90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70" t="str">
        <f>データ!$B$11</f>
        <v>R01</v>
      </c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2"/>
      <c r="AG76" s="70" t="str">
        <f>データ!$C$11</f>
        <v>R02</v>
      </c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2"/>
      <c r="AV76" s="70" t="str">
        <f>データ!$D$11</f>
        <v>R03</v>
      </c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2"/>
      <c r="BK76" s="70" t="str">
        <f>データ!$E$11</f>
        <v>R04</v>
      </c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2"/>
      <c r="BZ76" s="70" t="str">
        <f>データ!$F$11</f>
        <v>R05</v>
      </c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2"/>
      <c r="CO76" s="2"/>
      <c r="CP76" s="2"/>
      <c r="CQ76" s="2"/>
      <c r="CR76" s="2"/>
      <c r="CS76" s="2"/>
      <c r="CT76" s="2"/>
      <c r="CU76" s="2"/>
      <c r="CV76" s="73">
        <f>データ!CN7</f>
        <v>0</v>
      </c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5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70" t="str">
        <f>データ!$B$11</f>
        <v>R01</v>
      </c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2"/>
      <c r="HA76" s="70" t="str">
        <f>データ!$C$11</f>
        <v>R02</v>
      </c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2"/>
      <c r="HP76" s="70" t="str">
        <f>データ!$D$11</f>
        <v>R03</v>
      </c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2"/>
      <c r="IE76" s="70" t="str">
        <f>データ!$E$11</f>
        <v>R04</v>
      </c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2"/>
      <c r="IT76" s="70" t="str">
        <f>データ!$F$11</f>
        <v>R05</v>
      </c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70" t="str">
        <f>データ!$B$11</f>
        <v>R01</v>
      </c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2"/>
      <c r="KP76" s="70" t="str">
        <f>データ!$C$11</f>
        <v>R02</v>
      </c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2"/>
      <c r="LE76" s="70" t="str">
        <f>データ!$D$11</f>
        <v>R03</v>
      </c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2"/>
      <c r="LT76" s="70" t="str">
        <f>データ!$E$11</f>
        <v>R04</v>
      </c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2"/>
      <c r="MI76" s="70" t="str">
        <f>データ!$F$11</f>
        <v>R05</v>
      </c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2"/>
      <c r="MX76" s="2"/>
      <c r="MY76" s="2"/>
      <c r="MZ76" s="2"/>
      <c r="NA76" s="2"/>
      <c r="NB76" s="2"/>
      <c r="NC76" s="32"/>
      <c r="ND76" s="88"/>
      <c r="NE76" s="89"/>
      <c r="NF76" s="89"/>
      <c r="NG76" s="89"/>
      <c r="NH76" s="89"/>
      <c r="NI76" s="89"/>
      <c r="NJ76" s="89"/>
      <c r="NK76" s="89"/>
      <c r="NL76" s="89"/>
      <c r="NM76" s="89"/>
      <c r="NN76" s="89"/>
      <c r="NO76" s="89"/>
      <c r="NP76" s="89"/>
      <c r="NQ76" s="89"/>
      <c r="NR76" s="90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76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8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88"/>
      <c r="NE77" s="89"/>
      <c r="NF77" s="89"/>
      <c r="NG77" s="89"/>
      <c r="NH77" s="89"/>
      <c r="NI77" s="89"/>
      <c r="NJ77" s="89"/>
      <c r="NK77" s="89"/>
      <c r="NL77" s="89"/>
      <c r="NM77" s="89"/>
      <c r="NN77" s="89"/>
      <c r="NO77" s="89"/>
      <c r="NP77" s="89"/>
      <c r="NQ77" s="89"/>
      <c r="NR77" s="90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76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8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88"/>
      <c r="NE78" s="89"/>
      <c r="NF78" s="89"/>
      <c r="NG78" s="89"/>
      <c r="NH78" s="89"/>
      <c r="NI78" s="89"/>
      <c r="NJ78" s="89"/>
      <c r="NK78" s="89"/>
      <c r="NL78" s="89"/>
      <c r="NM78" s="89"/>
      <c r="NN78" s="89"/>
      <c r="NO78" s="89"/>
      <c r="NP78" s="89"/>
      <c r="NQ78" s="89"/>
      <c r="NR78" s="90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79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1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88"/>
      <c r="NE79" s="89"/>
      <c r="NF79" s="89"/>
      <c r="NG79" s="89"/>
      <c r="NH79" s="89"/>
      <c r="NI79" s="89"/>
      <c r="NJ79" s="89"/>
      <c r="NK79" s="89"/>
      <c r="NL79" s="89"/>
      <c r="NM79" s="89"/>
      <c r="NN79" s="89"/>
      <c r="NO79" s="89"/>
      <c r="NP79" s="89"/>
      <c r="NQ79" s="89"/>
      <c r="NR79" s="90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88"/>
      <c r="NE80" s="89"/>
      <c r="NF80" s="89"/>
      <c r="NG80" s="89"/>
      <c r="NH80" s="89"/>
      <c r="NI80" s="89"/>
      <c r="NJ80" s="89"/>
      <c r="NK80" s="89"/>
      <c r="NL80" s="89"/>
      <c r="NM80" s="89"/>
      <c r="NN80" s="89"/>
      <c r="NO80" s="89"/>
      <c r="NP80" s="89"/>
      <c r="NQ80" s="89"/>
      <c r="NR80" s="90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88"/>
      <c r="NE81" s="89"/>
      <c r="NF81" s="89"/>
      <c r="NG81" s="89"/>
      <c r="NH81" s="89"/>
      <c r="NI81" s="89"/>
      <c r="NJ81" s="89"/>
      <c r="NK81" s="89"/>
      <c r="NL81" s="89"/>
      <c r="NM81" s="89"/>
      <c r="NN81" s="89"/>
      <c r="NO81" s="89"/>
      <c r="NP81" s="89"/>
      <c r="NQ81" s="89"/>
      <c r="NR81" s="90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91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iSnfJsRJSOK+Vnn4G+Uv5WLiknq7xCopRrU8pdG7ZbiWdZLt2gHDFus/1eEIW0R6mmZpGUZnITx26otiJaVbJw==" saltValue="48fYEI4rya0enxjnBEv/f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IR31:JB31"/>
    <mergeCell ref="JC31:JU31"/>
    <mergeCell ref="JV31:KN3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HJ52:IB52"/>
    <mergeCell ref="IR52:JB52"/>
    <mergeCell ref="JC52:JU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63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35" t="s">
        <v>64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45" t="s">
        <v>65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 t="s">
        <v>66</v>
      </c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45" t="s">
        <v>67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 t="s">
        <v>68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6" t="s">
        <v>69</v>
      </c>
      <c r="CN4" s="136" t="s">
        <v>70</v>
      </c>
      <c r="CO4" s="138" t="s">
        <v>71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35" t="s">
        <v>72</v>
      </c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8" t="s">
        <v>73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37"/>
      <c r="CN5" s="137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2023</v>
      </c>
      <c r="C6" s="48">
        <f t="shared" ref="C6:X6" si="1">C8</f>
        <v>262056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京都府宮津市</v>
      </c>
      <c r="I6" s="48" t="str">
        <f t="shared" si="1"/>
        <v>天橋立駐車場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23</v>
      </c>
      <c r="S6" s="50" t="str">
        <f t="shared" si="1"/>
        <v>商業施設</v>
      </c>
      <c r="T6" s="50" t="str">
        <f t="shared" si="1"/>
        <v>無</v>
      </c>
      <c r="U6" s="51">
        <f t="shared" si="1"/>
        <v>8000</v>
      </c>
      <c r="V6" s="51">
        <f t="shared" si="1"/>
        <v>285</v>
      </c>
      <c r="W6" s="51">
        <f t="shared" si="1"/>
        <v>1500</v>
      </c>
      <c r="X6" s="50" t="str">
        <f t="shared" si="1"/>
        <v>無</v>
      </c>
      <c r="Y6" s="52">
        <f>IF(Y8="-",NA(),Y8)</f>
        <v>320.10000000000002</v>
      </c>
      <c r="Z6" s="52">
        <f t="shared" ref="Z6:AH6" si="2">IF(Z8="-",NA(),Z8)</f>
        <v>233</v>
      </c>
      <c r="AA6" s="52">
        <f t="shared" si="2"/>
        <v>149.9</v>
      </c>
      <c r="AB6" s="52">
        <f t="shared" si="2"/>
        <v>228</v>
      </c>
      <c r="AC6" s="52">
        <f t="shared" si="2"/>
        <v>189.2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68.8</v>
      </c>
      <c r="BG6" s="52">
        <f t="shared" ref="BG6:BO6" si="5">IF(BG8="-",NA(),BG8)</f>
        <v>57.1</v>
      </c>
      <c r="BH6" s="52">
        <f t="shared" si="5"/>
        <v>33.299999999999997</v>
      </c>
      <c r="BI6" s="52">
        <f t="shared" si="5"/>
        <v>56.1</v>
      </c>
      <c r="BJ6" s="52">
        <f t="shared" si="5"/>
        <v>47.2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8230</v>
      </c>
      <c r="BR6" s="53">
        <f t="shared" ref="BR6:BZ6" si="6">IF(BR8="-",NA(),BR8)</f>
        <v>4755</v>
      </c>
      <c r="BS6" s="53">
        <f t="shared" si="6"/>
        <v>2168</v>
      </c>
      <c r="BT6" s="53">
        <f t="shared" si="6"/>
        <v>5383</v>
      </c>
      <c r="BU6" s="53">
        <f t="shared" si="6"/>
        <v>3964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112155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24.6</v>
      </c>
      <c r="DL6" s="52">
        <f t="shared" ref="DL6:DT6" si="9">IF(DL8="-",NA(),DL8)</f>
        <v>13.7</v>
      </c>
      <c r="DM6" s="52">
        <f t="shared" si="9"/>
        <v>9.5</v>
      </c>
      <c r="DN6" s="52">
        <f t="shared" si="9"/>
        <v>13.3</v>
      </c>
      <c r="DO6" s="52">
        <f t="shared" si="9"/>
        <v>11.6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103</v>
      </c>
      <c r="B7" s="48">
        <f t="shared" ref="B7:X7" si="10">B8</f>
        <v>2023</v>
      </c>
      <c r="C7" s="48">
        <f t="shared" si="10"/>
        <v>262056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京都府　宮津市</v>
      </c>
      <c r="I7" s="48" t="str">
        <f t="shared" si="10"/>
        <v>天橋立駐車場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23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8000</v>
      </c>
      <c r="V7" s="51">
        <f t="shared" si="10"/>
        <v>285</v>
      </c>
      <c r="W7" s="51">
        <f t="shared" si="10"/>
        <v>1500</v>
      </c>
      <c r="X7" s="50" t="str">
        <f t="shared" si="10"/>
        <v>無</v>
      </c>
      <c r="Y7" s="52">
        <f>Y8</f>
        <v>320.10000000000002</v>
      </c>
      <c r="Z7" s="52">
        <f t="shared" ref="Z7:AH7" si="11">Z8</f>
        <v>233</v>
      </c>
      <c r="AA7" s="52">
        <f t="shared" si="11"/>
        <v>149.9</v>
      </c>
      <c r="AB7" s="52">
        <f t="shared" si="11"/>
        <v>228</v>
      </c>
      <c r="AC7" s="52">
        <f t="shared" si="11"/>
        <v>189.2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68.8</v>
      </c>
      <c r="BG7" s="52">
        <f t="shared" ref="BG7:BO7" si="14">BG8</f>
        <v>57.1</v>
      </c>
      <c r="BH7" s="52">
        <f t="shared" si="14"/>
        <v>33.299999999999997</v>
      </c>
      <c r="BI7" s="52">
        <f t="shared" si="14"/>
        <v>56.1</v>
      </c>
      <c r="BJ7" s="52">
        <f t="shared" si="14"/>
        <v>47.2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8230</v>
      </c>
      <c r="BR7" s="53">
        <f t="shared" ref="BR7:BZ7" si="15">BR8</f>
        <v>4755</v>
      </c>
      <c r="BS7" s="53">
        <f t="shared" si="15"/>
        <v>2168</v>
      </c>
      <c r="BT7" s="53">
        <f t="shared" si="15"/>
        <v>5383</v>
      </c>
      <c r="BU7" s="53">
        <f t="shared" si="15"/>
        <v>3964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104</v>
      </c>
      <c r="CC7" s="52" t="s">
        <v>104</v>
      </c>
      <c r="CD7" s="52" t="s">
        <v>104</v>
      </c>
      <c r="CE7" s="52" t="s">
        <v>104</v>
      </c>
      <c r="CF7" s="52" t="s">
        <v>104</v>
      </c>
      <c r="CG7" s="52" t="s">
        <v>104</v>
      </c>
      <c r="CH7" s="52" t="s">
        <v>104</v>
      </c>
      <c r="CI7" s="52" t="s">
        <v>104</v>
      </c>
      <c r="CJ7" s="52" t="s">
        <v>104</v>
      </c>
      <c r="CK7" s="52" t="s">
        <v>101</v>
      </c>
      <c r="CL7" s="49"/>
      <c r="CM7" s="51">
        <f>CM8</f>
        <v>112155</v>
      </c>
      <c r="CN7" s="51">
        <f>CN8</f>
        <v>0</v>
      </c>
      <c r="CO7" s="52" t="s">
        <v>104</v>
      </c>
      <c r="CP7" s="52" t="s">
        <v>104</v>
      </c>
      <c r="CQ7" s="52" t="s">
        <v>104</v>
      </c>
      <c r="CR7" s="52" t="s">
        <v>104</v>
      </c>
      <c r="CS7" s="52" t="s">
        <v>104</v>
      </c>
      <c r="CT7" s="52" t="s">
        <v>104</v>
      </c>
      <c r="CU7" s="52" t="s">
        <v>104</v>
      </c>
      <c r="CV7" s="52" t="s">
        <v>104</v>
      </c>
      <c r="CW7" s="52" t="s">
        <v>104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24.6</v>
      </c>
      <c r="DL7" s="52">
        <f t="shared" ref="DL7:DT7" si="17">DL8</f>
        <v>13.7</v>
      </c>
      <c r="DM7" s="52">
        <f t="shared" si="17"/>
        <v>9.5</v>
      </c>
      <c r="DN7" s="52">
        <f t="shared" si="17"/>
        <v>13.3</v>
      </c>
      <c r="DO7" s="52">
        <f t="shared" si="17"/>
        <v>11.6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15">
      <c r="A8" s="37"/>
      <c r="B8" s="55">
        <v>2023</v>
      </c>
      <c r="C8" s="55">
        <v>262056</v>
      </c>
      <c r="D8" s="55">
        <v>47</v>
      </c>
      <c r="E8" s="55">
        <v>14</v>
      </c>
      <c r="F8" s="55">
        <v>0</v>
      </c>
      <c r="G8" s="55">
        <v>1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23</v>
      </c>
      <c r="S8" s="57" t="s">
        <v>115</v>
      </c>
      <c r="T8" s="57" t="s">
        <v>116</v>
      </c>
      <c r="U8" s="58">
        <v>8000</v>
      </c>
      <c r="V8" s="58">
        <v>285</v>
      </c>
      <c r="W8" s="58">
        <v>1500</v>
      </c>
      <c r="X8" s="57" t="s">
        <v>116</v>
      </c>
      <c r="Y8" s="59">
        <v>320.10000000000002</v>
      </c>
      <c r="Z8" s="59">
        <v>233</v>
      </c>
      <c r="AA8" s="59">
        <v>149.9</v>
      </c>
      <c r="AB8" s="59">
        <v>228</v>
      </c>
      <c r="AC8" s="59">
        <v>189.2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68.8</v>
      </c>
      <c r="BG8" s="59">
        <v>57.1</v>
      </c>
      <c r="BH8" s="59">
        <v>33.299999999999997</v>
      </c>
      <c r="BI8" s="59">
        <v>56.1</v>
      </c>
      <c r="BJ8" s="59">
        <v>47.2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8230</v>
      </c>
      <c r="BR8" s="60">
        <v>4755</v>
      </c>
      <c r="BS8" s="60">
        <v>2168</v>
      </c>
      <c r="BT8" s="61">
        <v>5383</v>
      </c>
      <c r="BU8" s="61">
        <v>3964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112155</v>
      </c>
      <c r="CN8" s="58">
        <v>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24.6</v>
      </c>
      <c r="DL8" s="59">
        <v>13.7</v>
      </c>
      <c r="DM8" s="59">
        <v>9.5</v>
      </c>
      <c r="DN8" s="59">
        <v>13.3</v>
      </c>
      <c r="DO8" s="59">
        <v>11.6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