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3提出\"/>
    </mc:Choice>
  </mc:AlternateContent>
  <xr:revisionPtr revIDLastSave="0" documentId="13_ncr:1_{4DFBD2A5-3361-4E6B-83D7-9217EEAED435}" xr6:coauthVersionLast="36" xr6:coauthVersionMax="36" xr10:uidLastSave="{00000000-0000-0000-0000-000000000000}"/>
  <workbookProtection workbookAlgorithmName="SHA-512" workbookHashValue="5MJgGRJdu1WWiRKkSh1sZQBsHDqeni1UgMCA45sQhV/yXBm3a05wL0+1W2ePtaqP1PRXatW1qN4cIcKNGd6urw==" workbookSaltValue="2QAEPBzXSyMuFDpz6MQau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AT10" i="4"/>
  <c r="AL10" i="4"/>
  <c r="I10" i="4"/>
  <c r="I8"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<sst xmlns="http://schemas.openxmlformats.org/spreadsheetml/2006/main" count="253" uniqueCount="118">
  <si>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</si>
  <si>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</si>
  <si>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</si>
  <si>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</si>
  <si>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</si>
  <si>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</si>
  <si>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</si>
  <si>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</si>
  <si>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</si>
  <si>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</si>
  <si>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</si>
  <si>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</si>
  <si>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</si>
  <si>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</si>
  <si>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</si>
  <si>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</si>
  <si>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</si>
  <si>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</si>
  <si>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</si>
  <si>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</si>
  <si>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</si>
  <si>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</si>
  <si>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</si>
  <si>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</si>
  <si>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</si>
  <si>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</si>
  <si>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</si>
  <si>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</si>
  <si>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</si>
  <si>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</si>
  <si>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</si>
  <si>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</si>
  <si>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</si>
  <si>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</si>
  <si>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</si>
  <si>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</si>
  <si>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</si>
  <si>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</si>
  <si>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</si>
  <si>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</si>
  <si>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</si>
  <si>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</si>
  <si>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</si>
  <si>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</si>
  <si>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</si>
  <si>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</si>
  <si>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</si>
  <si>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</si>
  <si>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</si>
  <si>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</si>
  <si>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</si>
  <si>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</si>
  <si>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</si>
  <si>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</si>
  <si>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</si>
  <si>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</si>
  <si>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</si>
  <si>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</si>
  <si>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</si>
  <si>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</si>
  <si>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</si>
  <si>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</si>
  <si>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</si>
  <si>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</si>
  <si>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</si>
  <si>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</si>
  <si>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</si>
  <si>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</si>
  <si>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</si>
  <si>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</si>
  <si>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</si>
  <si>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</si>
  <si>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</si>
  <si>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</si>
  <si>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</si>
  <si>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</si>
  <si>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</si>
  <si>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</si>
  <si>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</si>
  <si>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</si>
  <si>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</si>
  <si>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</si>
  <si>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</si>
  <si>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</si>
  <si>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</si>
  <si>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</si>
  <si>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</si>
  <si>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</si>
  <si>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</si>
  <si>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</si>
  <si>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</si>
  <si>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</si>
  <si>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</si>
  <si>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</si>
  <si>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</si>
  <si>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</si>
  <si>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</si>
  <si>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</si>
  <si>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</si>
  <si>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</si>
  <si>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</si>
  <si>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</si>
  <si>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</si>
  <si>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</si>
  <si>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</si>
  <si>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</si>
  <si>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</si>
  <si>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</si>
  <si>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</si>
  <si>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</si>
  <si>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</si>
  <si>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</si>
  <si>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</si>
  <si>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</si>
  <si>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</si>
  <si>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本市の下水道事業で集合処理による事業は概成しており、今後は、合併処理浄化槽事業により水洗化を推進することとしています。
　また、人口減少等により、使用料収入は減少傾向にある一方で、市の職員、民間事業者の人材不足が新たな課題となりつつある中、老朽化による施設更新を継続して実施する必要があり、大変厳しい経営状況にあります。このため、令和2年度から11年度までの中期経営計画である経営戦略を策定し、施設の維持管理や更新を適切に実施していくための使用料改定を実施しております。
　今後は当計画の見直しを進めるとともに、WPPPの導入検討にも着手し、状況の変化への対応や経費の節減を図りつつ、持続可能で安定的な経営に努めます。</t>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</si>
  <si>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また、平成30年度に地方公営企業法を適用しており、それ以前の数値は比較対象としていません。
　合併処理浄化槽事業（特定地域生活排水処理）については、集合処理区域以外の地区で事業を実施しています。⑥汚水処理原価は、人口減少等によって有収水量が減少し、人件費、減価償却費が増加したため、前年度より13円/㎥以上増加しております。⑤経費回収率は、使用料収入の減少によって、前年度よりも1％以上減少しました。全国平均と比較し低い水準であり、約34％程度となっているため、一般会計からの繰入によって、①経常収支比率は100％となっています。
　また、⑦施設利用率も低く減少傾向にあります。
　③流動比率は、次年度の企業債償還額が多額で、流動負債が多い中、前年度よりも流動資産（主に現金）が増加したことから2％以上の増加となり、全国平均と比べ高い状況で推移しています。
　④企業債残高対事業規模比率は、借入額が償還額を下回っており、昨年度と比較し微減となっております。経営戦略において、企業債残高を年々減少させる計画としておりますが、全国平均と比べ高い水準にあります。</t>
    <rPh sb="219" eb="222">
      <t>ジンケンヒ</t>
    </rPh>
    <rPh sb="223" eb="225">
      <t>ゲンカ</t>
    </rPh>
    <rPh sb="225" eb="227">
      <t>ショウキャク</t>
    </rPh>
    <rPh sb="227" eb="228">
      <t>ヒ</t>
    </rPh>
    <rPh sb="300" eb="302">
      <t>ヒカク</t>
    </rPh>
    <rPh sb="303" eb="304">
      <t>ヒク</t>
    </rPh>
    <rPh sb="425" eb="427">
      <t>シサン</t>
    </rPh>
    <rPh sb="430" eb="431">
      <t>ゲン</t>
    </rPh>
    <rPh sb="434" eb="436">
      <t>ゾウカ</t>
    </rPh>
    <rPh sb="444" eb="446">
      <t>イジョウ</t>
    </rPh>
    <rPh sb="447" eb="449">
      <t>ゾウカ</t>
    </rPh>
    <rPh sb="460" eb="461">
      <t>タカ</t>
    </rPh>
    <rPh sb="505" eb="508">
      <t>サクネンド</t>
    </rPh>
    <rPh sb="509" eb="511">
      <t>ヒカク</t>
    </rPh>
    <rPh sb="512" eb="514">
      <t>ビゲン</t>
    </rPh>
    <phoneticPr fontId="4"/>
  </si>
  <si>
    <t>　本市は平成30年度に地方公営企業法適用して以来、全国平均と比較しても①有形固定資産減価償却率は低い状況です。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</si>
</sst>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65-479A-BD82-742A2173F9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65-479A-BD82-742A2173F9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45.79</c:v>
                </c:pt>
                <c:pt idx="1">
                  <c:v>46.3</c:v>
                </c:pt>
                <c:pt idx="2">
                  <c:v>44.35</c:v>
                </c:pt>
                <c:pt idx="3">
                  <c:v>42.91</c:v>
                </c:pt>
                <c:pt idx="4">
                  <c:v>41.52</c:v>
                </c:pt>
              </c:numCache>
            </c:numRef>
          </c:val>
          <c:extLst>
            <c:ext xmlns:c16="http://schemas.microsoft.com/office/drawing/2014/chart" uri="{C3380CC4-5D6E-409C-BE32-E72D297353CC}">
              <c16:uniqueId val="{00000000-8744-4F14-94D3-D112BB1949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8744-4F14-94D3-D112BB1949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65.44</c:v>
                </c:pt>
                <c:pt idx="1">
                  <c:v>65.64</c:v>
                </c:pt>
                <c:pt idx="2">
                  <c:v>68.180000000000007</c:v>
                </c:pt>
                <c:pt idx="3">
                  <c:v>70.84</c:v>
                </c:pt>
                <c:pt idx="4">
                  <c:v>75.959999999999994</c:v>
                </c:pt>
              </c:numCache>
            </c:numRef>
          </c:val>
          <c:extLst>
            <c:ext xmlns:c16="http://schemas.microsoft.com/office/drawing/2014/chart" uri="{C3380CC4-5D6E-409C-BE32-E72D297353CC}">
              <c16:uniqueId val="{00000000-8C7B-407A-9560-1B4506F460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8C7B-407A-9560-1B4506F460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110.64</c:v>
                </c:pt>
                <c:pt idx="1">
                  <c:v>110.15</c:v>
                </c:pt>
                <c:pt idx="2">
                  <c:v>109.92</c:v>
                </c:pt>
                <c:pt idx="3">
                  <c:v>100.05</c:v>
                </c:pt>
                <c:pt idx="4">
                  <c:v>100</c:v>
                </c:pt>
              </c:numCache>
            </c:numRef>
          </c:val>
          <c:extLst>
            <c:ext xmlns:c16="http://schemas.microsoft.com/office/drawing/2014/chart" uri="{C3380CC4-5D6E-409C-BE32-E72D297353CC}">
              <c16:uniqueId val="{00000000-8567-4376-8F60-E102565BA0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99.03</c:v>
                </c:pt>
                <c:pt idx="2">
                  <c:v>100.41</c:v>
                </c:pt>
                <c:pt idx="3">
                  <c:v>100.17</c:v>
                </c:pt>
                <c:pt idx="4">
                  <c:v>96.95</c:v>
                </c:pt>
              </c:numCache>
            </c:numRef>
          </c:val>
          <c:smooth val="0"/>
          <c:extLst>
            <c:ext xmlns:c16="http://schemas.microsoft.com/office/drawing/2014/chart" uri="{C3380CC4-5D6E-409C-BE32-E72D297353CC}">
              <c16:uniqueId val="{00000001-8567-4376-8F60-E102565BA0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8.06</c:v>
                </c:pt>
                <c:pt idx="1">
                  <c:v>11.84</c:v>
                </c:pt>
                <c:pt idx="2">
                  <c:v>15.75</c:v>
                </c:pt>
                <c:pt idx="3">
                  <c:v>19.64</c:v>
                </c:pt>
                <c:pt idx="4">
                  <c:v>23.53</c:v>
                </c:pt>
              </c:numCache>
            </c:numRef>
          </c:val>
          <c:extLst>
            <c:ext xmlns:c16="http://schemas.microsoft.com/office/drawing/2014/chart" uri="{C3380CC4-5D6E-409C-BE32-E72D297353CC}">
              <c16:uniqueId val="{00000000-B00A-4CAA-83F1-423852BC60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15.74</c:v>
                </c:pt>
                <c:pt idx="2">
                  <c:v>21.02</c:v>
                </c:pt>
                <c:pt idx="3">
                  <c:v>24.31</c:v>
                </c:pt>
                <c:pt idx="4">
                  <c:v>26.92</c:v>
                </c:pt>
              </c:numCache>
            </c:numRef>
          </c:val>
          <c:smooth val="0"/>
          <c:extLst>
            <c:ext xmlns:c16="http://schemas.microsoft.com/office/drawing/2014/chart" uri="{C3380CC4-5D6E-409C-BE32-E72D297353CC}">
              <c16:uniqueId val="{00000001-B00A-4CAA-83F1-423852BC60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E-43C4-BE19-353395419F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7E-43C4-BE19-353395419F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102.25</c:v>
                </c:pt>
                <c:pt idx="1">
                  <c:v>53.74</c:v>
                </c:pt>
                <c:pt idx="2">
                  <c:v>15.3</c:v>
                </c:pt>
                <c:pt idx="3">
                  <c:v>15.69</c:v>
                </c:pt>
                <c:pt idx="4" formatCode="#,##0.00;&quot;△&quot;#,##0.00">
                  <c:v>0</c:v>
                </c:pt>
              </c:numCache>
            </c:numRef>
          </c:val>
          <c:extLst>
            <c:ext xmlns:c16="http://schemas.microsoft.com/office/drawing/2014/chart" uri="{C3380CC4-5D6E-409C-BE32-E72D297353CC}">
              <c16:uniqueId val="{00000000-A1D3-40C9-98AA-6D023F5E1B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74.239999999999995</c:v>
                </c:pt>
                <c:pt idx="2">
                  <c:v>83.92</c:v>
                </c:pt>
                <c:pt idx="3">
                  <c:v>89.31</c:v>
                </c:pt>
                <c:pt idx="4">
                  <c:v>91.33</c:v>
                </c:pt>
              </c:numCache>
            </c:numRef>
          </c:val>
          <c:smooth val="0"/>
          <c:extLst>
            <c:ext xmlns:c16="http://schemas.microsoft.com/office/drawing/2014/chart" uri="{C3380CC4-5D6E-409C-BE32-E72D297353CC}">
              <c16:uniqueId val="{00000001-A1D3-40C9-98AA-6D023F5E1B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188.09</c:v>
                </c:pt>
                <c:pt idx="1">
                  <c:v>226.52</c:v>
                </c:pt>
                <c:pt idx="2">
                  <c:v>323.67</c:v>
                </c:pt>
                <c:pt idx="3">
                  <c:v>321.85000000000002</c:v>
                </c:pt>
                <c:pt idx="4">
                  <c:v>324.81</c:v>
                </c:pt>
              </c:numCache>
            </c:numRef>
          </c:val>
          <c:extLst>
            <c:ext xmlns:c16="http://schemas.microsoft.com/office/drawing/2014/chart" uri="{C3380CC4-5D6E-409C-BE32-E72D297353CC}">
              <c16:uniqueId val="{00000000-3BA5-4F78-85C9-0CBDCC0A8B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100.47</c:v>
                </c:pt>
                <c:pt idx="2">
                  <c:v>122.71</c:v>
                </c:pt>
                <c:pt idx="3">
                  <c:v>138.19999999999999</c:v>
                </c:pt>
                <c:pt idx="4">
                  <c:v>126.97</c:v>
                </c:pt>
              </c:numCache>
            </c:numRef>
          </c:val>
          <c:smooth val="0"/>
          <c:extLst>
            <c:ext xmlns:c16="http://schemas.microsoft.com/office/drawing/2014/chart" uri="{C3380CC4-5D6E-409C-BE32-E72D297353CC}">
              <c16:uniqueId val="{00000001-3BA5-4F78-85C9-0CBDCC0A8B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749.75</c:v>
                </c:pt>
                <c:pt idx="1">
                  <c:v>678.16</c:v>
                </c:pt>
                <c:pt idx="2">
                  <c:v>692.86</c:v>
                </c:pt>
                <c:pt idx="3">
                  <c:v>702.95</c:v>
                </c:pt>
                <c:pt idx="4">
                  <c:v>702.81</c:v>
                </c:pt>
              </c:numCache>
            </c:numRef>
          </c:val>
          <c:extLst>
            <c:ext xmlns:c16="http://schemas.microsoft.com/office/drawing/2014/chart" uri="{C3380CC4-5D6E-409C-BE32-E72D297353CC}">
              <c16:uniqueId val="{00000000-9CDD-4449-940C-6BB450BF35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9CDD-4449-940C-6BB450BF35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36.08</c:v>
                </c:pt>
                <c:pt idx="1">
                  <c:v>38.42</c:v>
                </c:pt>
                <c:pt idx="2">
                  <c:v>38.200000000000003</c:v>
                </c:pt>
                <c:pt idx="3">
                  <c:v>34.869999999999997</c:v>
                </c:pt>
                <c:pt idx="4">
                  <c:v>33.78</c:v>
                </c:pt>
              </c:numCache>
            </c:numRef>
          </c:val>
          <c:extLst>
            <c:ext xmlns:c16="http://schemas.microsoft.com/office/drawing/2014/chart" uri="{C3380CC4-5D6E-409C-BE32-E72D297353CC}">
              <c16:uniqueId val="{00000000-FFD1-445F-A192-A1392349E1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FFD1-445F-A192-A1392349E1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363.83</c:v>
                </c:pt>
                <c:pt idx="1">
                  <c:v>372.3</c:v>
                </c:pt>
                <c:pt idx="2">
                  <c:v>379.52</c:v>
                </c:pt>
                <c:pt idx="3">
                  <c:v>414.58</c:v>
                </c:pt>
                <c:pt idx="4">
                  <c:v>428.56</c:v>
                </c:pt>
              </c:numCache>
            </c:numRef>
          </c:val>
          <c:extLst>
            <c:ext xmlns:c16="http://schemas.microsoft.com/office/drawing/2014/chart" uri="{C3380CC4-5D6E-409C-BE32-E72D297353CC}">
              <c16:uniqueId val="{00000000-717C-421D-96CA-E4F355DDB6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717C-421D-96CA-E4F355DDB6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25" zoomScale="80" zoomScaleNormal="8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京都府　舞鶴市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76732</v>
      </c>
      <c r="AM8" s="45"/>
      <c r="AN8" s="45"/>
      <c r="AO8" s="45"/>
      <c r="AP8" s="45"/>
      <c r="AQ8" s="45"/>
      <c r="AR8" s="45"/>
      <c r="AS8" s="45"/>
      <c r="AT8" s="44">
        <f>データ!T6</f>
        <v>342.13</v>
      </c>
      <c r="AU8" s="44"/>
      <c r="AV8" s="44"/>
      <c r="AW8" s="44"/>
      <c r="AX8" s="44"/>
      <c r="AY8" s="44"/>
      <c r="AZ8" s="44"/>
      <c r="BA8" s="44"/>
      <c r="BB8" s="44">
        <f>データ!U6</f>
        <v>224.28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73.61</v>
      </c>
      <c r="J10" s="44"/>
      <c r="K10" s="44"/>
      <c r="L10" s="44"/>
      <c r="M10" s="44"/>
      <c r="N10" s="44"/>
      <c r="O10" s="44"/>
      <c r="P10" s="44">
        <f>データ!P6</f>
        <v>4.09</v>
      </c>
      <c r="Q10" s="44"/>
      <c r="R10" s="44"/>
      <c r="S10" s="44"/>
      <c r="T10" s="44"/>
      <c r="U10" s="44"/>
      <c r="V10" s="44"/>
      <c r="W10" s="44">
        <f>データ!Q6</f>
        <v>100</v>
      </c>
      <c r="X10" s="44"/>
      <c r="Y10" s="44"/>
      <c r="Z10" s="44"/>
      <c r="AA10" s="44"/>
      <c r="AB10" s="44"/>
      <c r="AC10" s="44"/>
      <c r="AD10" s="45">
        <f>データ!R6</f>
        <v>3064</v>
      </c>
      <c r="AE10" s="45"/>
      <c r="AF10" s="45"/>
      <c r="AG10" s="45"/>
      <c r="AH10" s="45"/>
      <c r="AI10" s="45"/>
      <c r="AJ10" s="45"/>
      <c r="AK10" s="2"/>
      <c r="AL10" s="45">
        <f>データ!V6</f>
        <v>3099</v>
      </c>
      <c r="AM10" s="45"/>
      <c r="AN10" s="45"/>
      <c r="AO10" s="45"/>
      <c r="AP10" s="45"/>
      <c r="AQ10" s="45"/>
      <c r="AR10" s="45"/>
      <c r="AS10" s="45"/>
      <c r="AT10" s="44">
        <f>データ!W6</f>
        <v>0.38</v>
      </c>
      <c r="AU10" s="44"/>
      <c r="AV10" s="44"/>
      <c r="AW10" s="44"/>
      <c r="AX10" s="44"/>
      <c r="AY10" s="44"/>
      <c r="AZ10" s="44"/>
      <c r="BA10" s="44"/>
      <c r="BB10" s="44">
        <f>データ!X6</f>
        <v>8155.26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aCjprPD0kguC5nH6W2LG80yf89eL6y6hiC07cXtMVPmn9nfyPf/hYk2CRviZ0epjwEd5NBzUSc1ghsQXNjbyuA==" saltValue="uK6zWipwM56nWmhNfgyA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262021</v>
      </c>
      <c r="D6" s="19">
        <f t="shared" si="3"/>
        <v>46</v>
      </c>
      <c r="E6" s="19">
        <f t="shared" si="3"/>
        <v>18</v>
      </c>
      <c r="F6" s="19">
        <f t="shared" si="3"/>
        <v>0</v>
      </c>
      <c r="G6" s="19">
        <f t="shared" si="3"/>
        <v>0</v>
      </c>
      <c r="H6" s="19" t="str">
        <f t="shared" si="3"/>
        <v>京都府　舞鶴市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73.61</v>
      </c>
      <c r="P6" s="20">
        <f t="shared" si="3"/>
        <v>4.09</v>
      </c>
      <c r="Q6" s="20">
        <f t="shared" si="3"/>
        <v>100</v>
      </c>
      <c r="R6" s="20">
        <f t="shared" si="3"/>
        <v>3064</v>
      </c>
      <c r="S6" s="20">
        <f t="shared" si="3"/>
        <v>76732</v>
      </c>
      <c r="T6" s="20">
        <f t="shared" si="3"/>
        <v>342.13</v>
      </c>
      <c r="U6" s="20">
        <f t="shared" si="3"/>
        <v>224.28</v>
      </c>
      <c r="V6" s="20">
        <f t="shared" si="3"/>
        <v>3099</v>
      </c>
      <c r="W6" s="20">
        <f t="shared" si="3"/>
        <v>0.38</v>
      </c>
      <c r="X6" s="20">
        <f t="shared" si="3"/>
        <v>8155.26</v>
      </c>
      <c r="Y6" s="21">
        <f>IF(Y7="",NA(),Y7)</f>
        <v>110.64</v>
      </c>
      <c r="Z6" s="21">
        <f t="shared" ref="Z6:AH6" si="4">IF(Z7="",NA(),Z7)</f>
        <v>110.15</v>
      </c>
      <c r="AA6" s="21">
        <f t="shared" si="4"/>
        <v>109.92</v>
      </c>
      <c r="AB6" s="21">
        <f t="shared" si="4"/>
        <v>100.05</v>
      </c>
      <c r="AC6" s="21">
        <f t="shared" si="4"/>
        <v>100</v>
      </c>
      <c r="AD6" s="21">
        <f t="shared" si="4"/>
        <v>93.76</v>
      </c>
      <c r="AE6" s="21">
        <f t="shared" si="4"/>
        <v>99.03</v>
      </c>
      <c r="AF6" s="21">
        <f t="shared" si="4"/>
        <v>100.41</v>
      </c>
      <c r="AG6" s="21">
        <f t="shared" si="4"/>
        <v>100.17</v>
      </c>
      <c r="AH6" s="21">
        <f t="shared" si="4"/>
        <v>96.95</v>
      </c>
      <c r="AI6" s="20" t="str">
        <f>IF(AI7="","",IF(AI7="-","【-】","【"&amp;SUBSTITUTE(TEXT(AI7,"#,##0.00"),"-","△")&amp;"】"))</f>
        <v>【96.62】</v>
      </c>
      <c r="AJ6" s="21">
        <f>IF(AJ7="",NA(),AJ7)</f>
        <v>102.25</v>
      </c>
      <c r="AK6" s="21">
        <f t="shared" ref="AK6:AS6" si="5">IF(AK7="",NA(),AK7)</f>
        <v>53.74</v>
      </c>
      <c r="AL6" s="21">
        <f t="shared" si="5"/>
        <v>15.3</v>
      </c>
      <c r="AM6" s="21">
        <f t="shared" si="5"/>
        <v>15.69</v>
      </c>
      <c r="AN6" s="20">
        <f t="shared" si="5"/>
        <v>0</v>
      </c>
      <c r="AO6" s="21">
        <f t="shared" si="5"/>
        <v>173.09</v>
      </c>
      <c r="AP6" s="21">
        <f t="shared" si="5"/>
        <v>74.239999999999995</v>
      </c>
      <c r="AQ6" s="21">
        <f t="shared" si="5"/>
        <v>83.92</v>
      </c>
      <c r="AR6" s="21">
        <f t="shared" si="5"/>
        <v>89.31</v>
      </c>
      <c r="AS6" s="21">
        <f t="shared" si="5"/>
        <v>91.33</v>
      </c>
      <c r="AT6" s="20" t="str">
        <f>IF(AT7="","",IF(AT7="-","【-】","【"&amp;SUBSTITUTE(TEXT(AT7,"#,##0.00"),"-","△")&amp;"】"))</f>
        <v>【111.69】</v>
      </c>
      <c r="AU6" s="21">
        <f>IF(AU7="",NA(),AU7)</f>
        <v>188.09</v>
      </c>
      <c r="AV6" s="21">
        <f t="shared" ref="AV6:BD6" si="6">IF(AV7="",NA(),AV7)</f>
        <v>226.52</v>
      </c>
      <c r="AW6" s="21">
        <f t="shared" si="6"/>
        <v>323.67</v>
      </c>
      <c r="AX6" s="21">
        <f t="shared" si="6"/>
        <v>321.85000000000002</v>
      </c>
      <c r="AY6" s="21">
        <f t="shared" si="6"/>
        <v>324.81</v>
      </c>
      <c r="AZ6" s="21">
        <f t="shared" si="6"/>
        <v>117.39</v>
      </c>
      <c r="BA6" s="21">
        <f t="shared" si="6"/>
        <v>100.47</v>
      </c>
      <c r="BB6" s="21">
        <f t="shared" si="6"/>
        <v>122.71</v>
      </c>
      <c r="BC6" s="21">
        <f t="shared" si="6"/>
        <v>138.19999999999999</v>
      </c>
      <c r="BD6" s="21">
        <f t="shared" si="6"/>
        <v>126.97</v>
      </c>
      <c r="BE6" s="20" t="str">
        <f>IF(BE7="","",IF(BE7="-","【-】","【"&amp;SUBSTITUTE(TEXT(BE7,"#,##0.00"),"-","△")&amp;"】"))</f>
        <v>【111.29】</v>
      </c>
      <c r="BF6" s="21">
        <f>IF(BF7="",NA(),BF7)</f>
        <v>749.75</v>
      </c>
      <c r="BG6" s="21">
        <f t="shared" ref="BG6:BO6" si="7">IF(BG7="",NA(),BG7)</f>
        <v>678.16</v>
      </c>
      <c r="BH6" s="21">
        <f t="shared" si="7"/>
        <v>692.86</v>
      </c>
      <c r="BI6" s="21">
        <f t="shared" si="7"/>
        <v>702.95</v>
      </c>
      <c r="BJ6" s="21">
        <f t="shared" si="7"/>
        <v>702.81</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36.08</v>
      </c>
      <c r="BR6" s="21">
        <f t="shared" ref="BR6:BZ6" si="8">IF(BR7="",NA(),BR7)</f>
        <v>38.42</v>
      </c>
      <c r="BS6" s="21">
        <f t="shared" si="8"/>
        <v>38.200000000000003</v>
      </c>
      <c r="BT6" s="21">
        <f t="shared" si="8"/>
        <v>34.869999999999997</v>
      </c>
      <c r="BU6" s="21">
        <f t="shared" si="8"/>
        <v>33.78</v>
      </c>
      <c r="BV6" s="21">
        <f t="shared" si="8"/>
        <v>53.23</v>
      </c>
      <c r="BW6" s="21">
        <f t="shared" si="8"/>
        <v>60.59</v>
      </c>
      <c r="BX6" s="21">
        <f t="shared" si="8"/>
        <v>60</v>
      </c>
      <c r="BY6" s="21">
        <f t="shared" si="8"/>
        <v>59.01</v>
      </c>
      <c r="BZ6" s="21">
        <f t="shared" si="8"/>
        <v>56.06</v>
      </c>
      <c r="CA6" s="20" t="str">
        <f>IF(CA7="","",IF(CA7="-","【-】","【"&amp;SUBSTITUTE(TEXT(CA7,"#,##0.00"),"-","△")&amp;"】"))</f>
        <v>【53.65】</v>
      </c>
      <c r="CB6" s="21">
        <f>IF(CB7="",NA(),CB7)</f>
        <v>363.83</v>
      </c>
      <c r="CC6" s="21">
        <f t="shared" ref="CC6:CK6" si="9">IF(CC7="",NA(),CC7)</f>
        <v>372.3</v>
      </c>
      <c r="CD6" s="21">
        <f t="shared" si="9"/>
        <v>379.52</v>
      </c>
      <c r="CE6" s="21">
        <f t="shared" si="9"/>
        <v>414.58</v>
      </c>
      <c r="CF6" s="21">
        <f t="shared" si="9"/>
        <v>428.56</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45.79</v>
      </c>
      <c r="CN6" s="21">
        <f t="shared" ref="CN6:CV6" si="10">IF(CN7="",NA(),CN7)</f>
        <v>46.3</v>
      </c>
      <c r="CO6" s="21">
        <f t="shared" si="10"/>
        <v>44.35</v>
      </c>
      <c r="CP6" s="21">
        <f t="shared" si="10"/>
        <v>42.91</v>
      </c>
      <c r="CQ6" s="21">
        <f t="shared" si="10"/>
        <v>41.52</v>
      </c>
      <c r="CR6" s="21">
        <f t="shared" si="10"/>
        <v>55.96</v>
      </c>
      <c r="CS6" s="21">
        <f t="shared" si="10"/>
        <v>58.19</v>
      </c>
      <c r="CT6" s="21">
        <f t="shared" si="10"/>
        <v>56.52</v>
      </c>
      <c r="CU6" s="21">
        <f t="shared" si="10"/>
        <v>88.45</v>
      </c>
      <c r="CV6" s="21">
        <f t="shared" si="10"/>
        <v>54.08</v>
      </c>
      <c r="CW6" s="20" t="str">
        <f>IF(CW7="","",IF(CW7="-","【-】","【"&amp;SUBSTITUTE(TEXT(CW7,"#,##0.00"),"-","△")&amp;"】"))</f>
        <v>【54.61】</v>
      </c>
      <c r="CX6" s="21">
        <f>IF(CX7="",NA(),CX7)</f>
        <v>65.44</v>
      </c>
      <c r="CY6" s="21">
        <f t="shared" ref="CY6:DG6" si="11">IF(CY7="",NA(),CY7)</f>
        <v>65.64</v>
      </c>
      <c r="CZ6" s="21">
        <f t="shared" si="11"/>
        <v>68.180000000000007</v>
      </c>
      <c r="DA6" s="21">
        <f t="shared" si="11"/>
        <v>70.84</v>
      </c>
      <c r="DB6" s="21">
        <f t="shared" si="11"/>
        <v>75.959999999999994</v>
      </c>
      <c r="DC6" s="21">
        <f t="shared" si="11"/>
        <v>60.12</v>
      </c>
      <c r="DD6" s="21">
        <f t="shared" si="11"/>
        <v>87.8</v>
      </c>
      <c r="DE6" s="21">
        <f t="shared" si="11"/>
        <v>88.43</v>
      </c>
      <c r="DF6" s="21">
        <f t="shared" si="11"/>
        <v>90.34</v>
      </c>
      <c r="DG6" s="21">
        <f t="shared" si="11"/>
        <v>90.57</v>
      </c>
      <c r="DH6" s="20" t="str">
        <f>IF(DH7="","",IF(DH7="-","【-】","【"&amp;SUBSTITUTE(TEXT(DH7,"#,##0.00"),"-","△")&amp;"】"))</f>
        <v>【85.31】</v>
      </c>
      <c r="DI6" s="21">
        <f>IF(DI7="",NA(),DI7)</f>
        <v>8.06</v>
      </c>
      <c r="DJ6" s="21">
        <f t="shared" ref="DJ6:DR6" si="12">IF(DJ7="",NA(),DJ7)</f>
        <v>11.84</v>
      </c>
      <c r="DK6" s="21">
        <f t="shared" si="12"/>
        <v>15.75</v>
      </c>
      <c r="DL6" s="21">
        <f t="shared" si="12"/>
        <v>19.64</v>
      </c>
      <c r="DM6" s="21">
        <f t="shared" si="12"/>
        <v>23.53</v>
      </c>
      <c r="DN6" s="21">
        <f t="shared" si="12"/>
        <v>16.63</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262021</v>
      </c>
      <c r="D7" s="23">
        <v>46</v>
      </c>
      <c r="E7" s="23">
        <v>18</v>
      </c>
      <c r="F7" s="23">
        <v>0</v>
      </c>
      <c r="G7" s="23">
        <v>0</v>
      </c>
      <c r="H7" s="23" t="s">
        <v>96</v>
      </c>
      <c r="I7" s="23" t="s">
        <v>97</v>
      </c>
      <c r="J7" s="23" t="s">
        <v>98</v>
      </c>
      <c r="K7" s="23" t="s">
        <v>99</v>
      </c>
      <c r="L7" s="23" t="s">
        <v>100</v>
      </c>
      <c r="M7" s="23" t="s">
        <v>101</v>
      </c>
      <c r="N7" s="24" t="s">
        <v>102</v>
      </c>
      <c r="O7" s="24">
        <v>73.61</v>
      </c>
      <c r="P7" s="24">
        <v>4.09</v>
      </c>
      <c r="Q7" s="24">
        <v>100</v>
      </c>
      <c r="R7" s="24">
        <v>3064</v>
      </c>
      <c r="S7" s="24">
        <v>76732</v>
      </c>
      <c r="T7" s="24">
        <v>342.13</v>
      </c>
      <c r="U7" s="24">
        <v>224.28</v>
      </c>
      <c r="V7" s="24">
        <v>3099</v>
      </c>
      <c r="W7" s="24">
        <v>0.38</v>
      </c>
      <c r="X7" s="24">
        <v>8155.26</v>
      </c>
      <c r="Y7" s="24">
        <v>110.64</v>
      </c>
      <c r="Z7" s="24">
        <v>110.15</v>
      </c>
      <c r="AA7" s="24">
        <v>109.92</v>
      </c>
      <c r="AB7" s="24">
        <v>100.05</v>
      </c>
      <c r="AC7" s="24">
        <v>100</v>
      </c>
      <c r="AD7" s="24">
        <v>93.76</v>
      </c>
      <c r="AE7" s="24">
        <v>99.03</v>
      </c>
      <c r="AF7" s="24">
        <v>100.41</v>
      </c>
      <c r="AG7" s="24">
        <v>100.17</v>
      </c>
      <c r="AH7" s="24">
        <v>96.95</v>
      </c>
      <c r="AI7" s="24">
        <v>96.62</v>
      </c>
      <c r="AJ7" s="24">
        <v>102.25</v>
      </c>
      <c r="AK7" s="24">
        <v>53.74</v>
      </c>
      <c r="AL7" s="24">
        <v>15.3</v>
      </c>
      <c r="AM7" s="24">
        <v>15.69</v>
      </c>
      <c r="AN7" s="24">
        <v>0</v>
      </c>
      <c r="AO7" s="24">
        <v>173.09</v>
      </c>
      <c r="AP7" s="24">
        <v>74.239999999999995</v>
      </c>
      <c r="AQ7" s="24">
        <v>83.92</v>
      </c>
      <c r="AR7" s="24">
        <v>89.31</v>
      </c>
      <c r="AS7" s="24">
        <v>91.33</v>
      </c>
      <c r="AT7" s="24">
        <v>111.69</v>
      </c>
      <c r="AU7" s="24">
        <v>188.09</v>
      </c>
      <c r="AV7" s="24">
        <v>226.52</v>
      </c>
      <c r="AW7" s="24">
        <v>323.67</v>
      </c>
      <c r="AX7" s="24">
        <v>321.85000000000002</v>
      </c>
      <c r="AY7" s="24">
        <v>324.81</v>
      </c>
      <c r="AZ7" s="24">
        <v>117.39</v>
      </c>
      <c r="BA7" s="24">
        <v>100.47</v>
      </c>
      <c r="BB7" s="24">
        <v>122.71</v>
      </c>
      <c r="BC7" s="24">
        <v>138.19999999999999</v>
      </c>
      <c r="BD7" s="24">
        <v>126.97</v>
      </c>
      <c r="BE7" s="24">
        <v>111.29</v>
      </c>
      <c r="BF7" s="24">
        <v>749.75</v>
      </c>
      <c r="BG7" s="24">
        <v>678.16</v>
      </c>
      <c r="BH7" s="24">
        <v>692.86</v>
      </c>
      <c r="BI7" s="24">
        <v>702.95</v>
      </c>
      <c r="BJ7" s="24">
        <v>702.81</v>
      </c>
      <c r="BK7" s="24">
        <v>421.25</v>
      </c>
      <c r="BL7" s="24">
        <v>294.27</v>
      </c>
      <c r="BM7" s="24">
        <v>294.08999999999997</v>
      </c>
      <c r="BN7" s="24">
        <v>294.08999999999997</v>
      </c>
      <c r="BO7" s="24">
        <v>338.47</v>
      </c>
      <c r="BP7" s="24">
        <v>349.83</v>
      </c>
      <c r="BQ7" s="24">
        <v>36.08</v>
      </c>
      <c r="BR7" s="24">
        <v>38.42</v>
      </c>
      <c r="BS7" s="24">
        <v>38.200000000000003</v>
      </c>
      <c r="BT7" s="24">
        <v>34.869999999999997</v>
      </c>
      <c r="BU7" s="24">
        <v>33.78</v>
      </c>
      <c r="BV7" s="24">
        <v>53.23</v>
      </c>
      <c r="BW7" s="24">
        <v>60.59</v>
      </c>
      <c r="BX7" s="24">
        <v>60</v>
      </c>
      <c r="BY7" s="24">
        <v>59.01</v>
      </c>
      <c r="BZ7" s="24">
        <v>56.06</v>
      </c>
      <c r="CA7" s="24">
        <v>53.65</v>
      </c>
      <c r="CB7" s="24">
        <v>363.83</v>
      </c>
      <c r="CC7" s="24">
        <v>372.3</v>
      </c>
      <c r="CD7" s="24">
        <v>379.52</v>
      </c>
      <c r="CE7" s="24">
        <v>414.58</v>
      </c>
      <c r="CF7" s="24">
        <v>428.56</v>
      </c>
      <c r="CG7" s="24">
        <v>283.3</v>
      </c>
      <c r="CH7" s="24">
        <v>280.23</v>
      </c>
      <c r="CI7" s="24">
        <v>282.70999999999998</v>
      </c>
      <c r="CJ7" s="24">
        <v>291.82</v>
      </c>
      <c r="CK7" s="24">
        <v>304.36</v>
      </c>
      <c r="CL7" s="24">
        <v>307.86</v>
      </c>
      <c r="CM7" s="24">
        <v>45.79</v>
      </c>
      <c r="CN7" s="24">
        <v>46.3</v>
      </c>
      <c r="CO7" s="24">
        <v>44.35</v>
      </c>
      <c r="CP7" s="24">
        <v>42.91</v>
      </c>
      <c r="CQ7" s="24">
        <v>41.52</v>
      </c>
      <c r="CR7" s="24">
        <v>55.96</v>
      </c>
      <c r="CS7" s="24">
        <v>58.19</v>
      </c>
      <c r="CT7" s="24">
        <v>56.52</v>
      </c>
      <c r="CU7" s="24">
        <v>88.45</v>
      </c>
      <c r="CV7" s="24">
        <v>54.08</v>
      </c>
      <c r="CW7" s="24">
        <v>54.61</v>
      </c>
      <c r="CX7" s="24">
        <v>65.44</v>
      </c>
      <c r="CY7" s="24">
        <v>65.64</v>
      </c>
      <c r="CZ7" s="24">
        <v>68.180000000000007</v>
      </c>
      <c r="DA7" s="24">
        <v>70.84</v>
      </c>
      <c r="DB7" s="24">
        <v>75.959999999999994</v>
      </c>
      <c r="DC7" s="24">
        <v>60.12</v>
      </c>
      <c r="DD7" s="24">
        <v>87.8</v>
      </c>
      <c r="DE7" s="24">
        <v>88.43</v>
      </c>
      <c r="DF7" s="24">
        <v>90.34</v>
      </c>
      <c r="DG7" s="24">
        <v>90.57</v>
      </c>
      <c r="DH7" s="24">
        <v>85.31</v>
      </c>
      <c r="DI7" s="24">
        <v>8.06</v>
      </c>
      <c r="DJ7" s="24">
        <v>11.84</v>
      </c>
      <c r="DK7" s="24">
        <v>15.75</v>
      </c>
      <c r="DL7" s="24">
        <v>19.64</v>
      </c>
      <c r="DM7" s="24">
        <v>23.53</v>
      </c>
      <c r="DN7" s="24">
        <v>16.63</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2025-02-06T06:45:57Z</cp:lastPrinted>
  <dcterms:created xsi:type="dcterms:W3CDTF">2025-01-24T07:24:40Z</dcterms:created>
  <dcterms:modified xsi:type="dcterms:W3CDTF">2025-02-07T05:17:28Z</dcterms:modified>
  <cp:category/>
</cp:coreProperties>
</file>