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44CF1CE0-7F84-4699-BEAA-73F8AE2A082A}" xr6:coauthVersionLast="36" xr6:coauthVersionMax="36" xr10:uidLastSave="{00000000-0000-0000-0000-000000000000}"/>
  <workbookProtection workbookAlgorithmName="SHA-512" workbookHashValue="uGNtSHy3diN+I+TTqY54d3PCTe9lvp2FmLEE5sMdKPOF5B63aI1mmmvx8uO1u0Ft1oJlPMS5jppkPXKcHWaMbA==" workbookSaltValue="FSM47A9Vw4dl7V1mi95MX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P10" i="4"/>
  <c r="I10" i="4"/>
  <c r="AT8" i="4"/>
  <c r="AL8" i="4"/>
  <c r="W8" i="4"/>
  <c r="P8" i="4"/>
  <c r="I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<sst xmlns="http://schemas.openxmlformats.org/spreadsheetml/2006/main" count="231" uniqueCount="115">
  <si>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</si>
  <si>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</si>
  <si>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</si>
  <si>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</si>
  <si>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</si>
  <si>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</si>
  <si>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</si>
  <si>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</si>
  <si>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</si>
  <si>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</si>
  <si>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</si>
  <si>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</si>
  <si>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</si>
  <si>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</si>
  <si>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</si>
  <si>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</si>
  <si>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</si>
  <si>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</si>
  <si>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</si>
  <si>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</si>
  <si>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</si>
  <si>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</si>
  <si>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</si>
  <si>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</si>
  <si>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</si>
  <si>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</si>
  <si>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</si>
  <si>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</si>
  <si>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</si>
  <si>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</si>
  <si>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</si>
  <si>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</si>
  <si>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</si>
  <si>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</si>
  <si>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</si>
  <si>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</si>
  <si>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</si>
  <si>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</si>
  <si>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</si>
  <si>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</si>
  <si>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</si>
  <si>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</si>
  <si>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</si>
  <si>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</si>
  <si>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</si>
  <si>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</si>
  <si>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</si>
  <si>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</si>
  <si>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</si>
  <si>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</si>
  <si>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</si>
  <si>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</si>
  <si>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</si>
  <si>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</si>
  <si>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</si>
  <si>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</si>
  <si>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</si>
  <si>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</si>
  <si>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</si>
  <si>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</si>
  <si>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</si>
  <si>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</si>
  <si>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</si>
  <si>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</si>
  <si>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</si>
  <si>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</si>
  <si>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</si>
  <si>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</si>
  <si>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</si>
  <si>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</si>
  <si>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</si>
  <si>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</si>
  <si>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</si>
  <si>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</si>
  <si>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</si>
  <si>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</si>
  <si>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</si>
  <si>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</si>
  <si>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</si>
  <si>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</si>
  <si>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</si>
  <si>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</si>
  <si>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</si>
  <si>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</si>
  <si>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</si>
  <si>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</si>
  <si>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</si>
  <si>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</si>
  <si>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</si>
  <si>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</si>
  <si>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</si>
  <si>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</si>
  <si>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</si>
  <si>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</si>
  <si>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</si>
  <si>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</si>
  <si>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</si>
  <si>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</si>
  <si>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</si>
  <si>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</si>
  <si>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</si>
  <si>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</si>
  <si>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</si>
  <si>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</si>
  <si>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</si>
  <si>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</si>
  <si>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</si>
  <si>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</si>
  <si>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</si>
  <si>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</si>
  <si>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</si>
  <si>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</si>
  <si>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漁業集落排水は、事業完了後一定期間が経過しており、一部の施設では、更新事業を実施しています。
　また、人口減少等により、使用料収入は減少傾向にある一方で、市の職員、民間事業者の人材不足が新たな課題となりつつある中、老朽化による施設更新を継続して実施する必要があり、大変厳しい経営状況にあります。このため、令和2年度から11年度までの中期経営計画である経営戦略を策定し、施設の維持管理や更新を適切に実施していくための使用料改定を実施しております。
　今後は当計画の見直しを進めるとともに、WPPPの導入検討にも着手し、状況の変化への対応や経費の節減を図りつつ、持続可能で安定的な経営に努めます。</t>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</si>
  <si>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
　漁業集落排水については、３処理区で事業を実施しています。⑥汚水処理原価は、人口減少等によって有収水量が減少し、動力費等、総費用は減少したものの、公費負担を除く汚水処理費は増加したため、前年度より42円/㎥以上増加しております。⑤経費回収率は、使用料収入の減少によって、前年度よりも3％以上減少しました。類似団体とほぼ同じ水準ですが、約36％程度となっているため、一般会計からの繰入によって、①経常収支比率は100％となっています。
　また、⑦施設利用率も低く減少傾向にあります。
　③流動比率は、次年度の企業債償還額が多額で、流動負債が多い中、前年度よりも流動負債（主に未払金）が減少したことから微増となり、全国平均と比べ低い状況で推移しています。
　④企業債残高対事業規模比率は、借入額が償還額を下回っており、年々比率が減少している状況です。経営戦略において、企業債残高を年々減少させる計画としておりますが、全国平均と比べ高い水準にあります。</t>
    <rPh sb="248" eb="250">
      <t>ルイジ</t>
    </rPh>
    <rPh sb="250" eb="252">
      <t>ダンタイ</t>
    </rPh>
    <rPh sb="255" eb="256">
      <t>オナ</t>
    </rPh>
    <rPh sb="375" eb="377">
      <t>リュウドウ</t>
    </rPh>
    <rPh sb="377" eb="379">
      <t>フサイ</t>
    </rPh>
    <rPh sb="383" eb="384">
      <t>ハラ</t>
    </rPh>
    <rPh sb="387" eb="389">
      <t>ゲンショウ</t>
    </rPh>
    <rPh sb="395" eb="397">
      <t>ビゾウ</t>
    </rPh>
    <rPh sb="413" eb="415">
      <t>スイイ</t>
    </rPh>
    <phoneticPr fontId="4"/>
  </si>
  <si>
    <t>　本市は平成30年度に地方公営企業法適用して以来、全国平均と比較しても①有形固定資産減価償却率は低い状況です。
　また、管渠については、法定耐用年数50年を超過したものが無いことから、②管渠老朽化率、③管渠改善化率は0%となっています。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</si>
</sst>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9-4463-A607-911676C4AD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3C49-4463-A607-911676C4AD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35.29</c:v>
                </c:pt>
                <c:pt idx="1">
                  <c:v>35.78</c:v>
                </c:pt>
                <c:pt idx="2">
                  <c:v>37.25</c:v>
                </c:pt>
                <c:pt idx="3">
                  <c:v>36.76</c:v>
                </c:pt>
                <c:pt idx="4">
                  <c:v>36.270000000000003</c:v>
                </c:pt>
              </c:numCache>
            </c:numRef>
          </c:val>
          <c:extLst>
            <c:ext xmlns:c16="http://schemas.microsoft.com/office/drawing/2014/chart" uri="{C3380CC4-5D6E-409C-BE32-E72D297353CC}">
              <c16:uniqueId val="{00000000-CBF9-4A17-9052-9F802F93D9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CBF9-4A17-9052-9F802F93D9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98.26</c:v>
                </c:pt>
                <c:pt idx="1">
                  <c:v>98.21</c:v>
                </c:pt>
                <c:pt idx="2">
                  <c:v>100</c:v>
                </c:pt>
                <c:pt idx="3">
                  <c:v>100</c:v>
                </c:pt>
                <c:pt idx="4">
                  <c:v>100</c:v>
                </c:pt>
              </c:numCache>
            </c:numRef>
          </c:val>
          <c:extLst>
            <c:ext xmlns:c16="http://schemas.microsoft.com/office/drawing/2014/chart" uri="{C3380CC4-5D6E-409C-BE32-E72D297353CC}">
              <c16:uniqueId val="{00000000-E02B-4075-939B-4692D10B92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E02B-4075-939B-4692D10B92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100.06</c:v>
                </c:pt>
                <c:pt idx="2">
                  <c:v>100</c:v>
                </c:pt>
                <c:pt idx="3">
                  <c:v>100.02</c:v>
                </c:pt>
                <c:pt idx="4">
                  <c:v>100</c:v>
                </c:pt>
              </c:numCache>
            </c:numRef>
          </c:val>
          <c:extLst>
            <c:ext xmlns:c16="http://schemas.microsoft.com/office/drawing/2014/chart" uri="{C3380CC4-5D6E-409C-BE32-E72D297353CC}">
              <c16:uniqueId val="{00000000-9D82-4598-B14F-4C22BAC3E1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9D82-4598-B14F-4C22BAC3E1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7.95</c:v>
                </c:pt>
                <c:pt idx="1">
                  <c:v>10.57</c:v>
                </c:pt>
                <c:pt idx="2">
                  <c:v>13.51</c:v>
                </c:pt>
                <c:pt idx="3">
                  <c:v>15.87</c:v>
                </c:pt>
                <c:pt idx="4">
                  <c:v>19.12</c:v>
                </c:pt>
              </c:numCache>
            </c:numRef>
          </c:val>
          <c:extLst>
            <c:ext xmlns:c16="http://schemas.microsoft.com/office/drawing/2014/chart" uri="{C3380CC4-5D6E-409C-BE32-E72D297353CC}">
              <c16:uniqueId val="{00000000-F313-4D07-9623-753ABB84EE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F313-4D07-9623-753ABB84EE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D3-4C41-BB9E-9BB951C4E2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D3-4C41-BB9E-9BB951C4E2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A8-4610-A2FA-A3DACC52AD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A2A8-4610-A2FA-A3DACC52AD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96.75</c:v>
                </c:pt>
                <c:pt idx="1">
                  <c:v>77.42</c:v>
                </c:pt>
                <c:pt idx="2">
                  <c:v>54.88</c:v>
                </c:pt>
                <c:pt idx="3">
                  <c:v>7.88</c:v>
                </c:pt>
                <c:pt idx="4">
                  <c:v>8.33</c:v>
                </c:pt>
              </c:numCache>
            </c:numRef>
          </c:val>
          <c:extLst>
            <c:ext xmlns:c16="http://schemas.microsoft.com/office/drawing/2014/chart" uri="{C3380CC4-5D6E-409C-BE32-E72D297353CC}">
              <c16:uniqueId val="{00000000-2FA9-433E-A8E9-A14A76C57F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2FA9-433E-A8E9-A14A76C57F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2490.33</c:v>
                </c:pt>
                <c:pt idx="1">
                  <c:v>2231.5100000000002</c:v>
                </c:pt>
                <c:pt idx="2">
                  <c:v>2302.0700000000002</c:v>
                </c:pt>
                <c:pt idx="3">
                  <c:v>2189.21</c:v>
                </c:pt>
                <c:pt idx="4">
                  <c:v>2035.64</c:v>
                </c:pt>
              </c:numCache>
            </c:numRef>
          </c:val>
          <c:extLst>
            <c:ext xmlns:c16="http://schemas.microsoft.com/office/drawing/2014/chart" uri="{C3380CC4-5D6E-409C-BE32-E72D297353CC}">
              <c16:uniqueId val="{00000000-11A7-498D-9CD1-BBFB6AACC0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11A7-498D-9CD1-BBFB6AACC0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34.81</c:v>
                </c:pt>
                <c:pt idx="1">
                  <c:v>41.9</c:v>
                </c:pt>
                <c:pt idx="2">
                  <c:v>41.29</c:v>
                </c:pt>
                <c:pt idx="3">
                  <c:v>39.78</c:v>
                </c:pt>
                <c:pt idx="4">
                  <c:v>35.96</c:v>
                </c:pt>
              </c:numCache>
            </c:numRef>
          </c:val>
          <c:extLst>
            <c:ext xmlns:c16="http://schemas.microsoft.com/office/drawing/2014/chart" uri="{C3380CC4-5D6E-409C-BE32-E72D297353CC}">
              <c16:uniqueId val="{00000000-622E-4935-AD50-C5E597543E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622E-4935-AD50-C5E597543E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388.35</c:v>
                </c:pt>
                <c:pt idx="1">
                  <c:v>352.4</c:v>
                </c:pt>
                <c:pt idx="2">
                  <c:v>363.28</c:v>
                </c:pt>
                <c:pt idx="3">
                  <c:v>378.26</c:v>
                </c:pt>
                <c:pt idx="4">
                  <c:v>421.1</c:v>
                </c:pt>
              </c:numCache>
            </c:numRef>
          </c:val>
          <c:extLst>
            <c:ext xmlns:c16="http://schemas.microsoft.com/office/drawing/2014/chart" uri="{C3380CC4-5D6E-409C-BE32-E72D297353CC}">
              <c16:uniqueId val="{00000000-0C30-4AAF-9450-B156B6C762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0C30-4AAF-9450-B156B6C762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3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舞鶴市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76732</v>
      </c>
      <c r="AM8" s="41"/>
      <c r="AN8" s="41"/>
      <c r="AO8" s="41"/>
      <c r="AP8" s="41"/>
      <c r="AQ8" s="41"/>
      <c r="AR8" s="41"/>
      <c r="AS8" s="41"/>
      <c r="AT8" s="34">
        <f>データ!T6</f>
        <v>342.13</v>
      </c>
      <c r="AU8" s="34"/>
      <c r="AV8" s="34"/>
      <c r="AW8" s="34"/>
      <c r="AX8" s="34"/>
      <c r="AY8" s="34"/>
      <c r="AZ8" s="34"/>
      <c r="BA8" s="34"/>
      <c r="BB8" s="34">
        <f>データ!U6</f>
        <v>224.28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77.03</v>
      </c>
      <c r="J10" s="34"/>
      <c r="K10" s="34"/>
      <c r="L10" s="34"/>
      <c r="M10" s="34"/>
      <c r="N10" s="34"/>
      <c r="O10" s="34"/>
      <c r="P10" s="34">
        <f>データ!P6</f>
        <v>0.36</v>
      </c>
      <c r="Q10" s="34"/>
      <c r="R10" s="34"/>
      <c r="S10" s="34"/>
      <c r="T10" s="34"/>
      <c r="U10" s="34"/>
      <c r="V10" s="34"/>
      <c r="W10" s="34">
        <f>データ!Q6</f>
        <v>90.77</v>
      </c>
      <c r="X10" s="34"/>
      <c r="Y10" s="34"/>
      <c r="Z10" s="34"/>
      <c r="AA10" s="34"/>
      <c r="AB10" s="34"/>
      <c r="AC10" s="34"/>
      <c r="AD10" s="41">
        <f>データ!R6</f>
        <v>3064</v>
      </c>
      <c r="AE10" s="41"/>
      <c r="AF10" s="41"/>
      <c r="AG10" s="41"/>
      <c r="AH10" s="41"/>
      <c r="AI10" s="41"/>
      <c r="AJ10" s="41"/>
      <c r="AK10" s="2"/>
      <c r="AL10" s="41">
        <f>データ!V6</f>
        <v>275</v>
      </c>
      <c r="AM10" s="41"/>
      <c r="AN10" s="41"/>
      <c r="AO10" s="41"/>
      <c r="AP10" s="41"/>
      <c r="AQ10" s="41"/>
      <c r="AR10" s="41"/>
      <c r="AS10" s="41"/>
      <c r="AT10" s="34">
        <f>データ!W6</f>
        <v>0.11</v>
      </c>
      <c r="AU10" s="34"/>
      <c r="AV10" s="34"/>
      <c r="AW10" s="34"/>
      <c r="AX10" s="34"/>
      <c r="AY10" s="34"/>
      <c r="AZ10" s="34"/>
      <c r="BA10" s="34"/>
      <c r="BB10" s="34">
        <f>データ!X6</f>
        <v>2500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FsAMlkUuV6UdGWhqkzziDWLNwtietvVwBaYY/1E4E/yCSpMOyNsP6DpkN8dJEZg85NrZZMNGFR6fHkWPQJZcDQ==" saltValue="shN9qIP3m1FMaRELo/Nh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262021</v>
      </c>
      <c r="D6" s="19">
        <f t="shared" si="3"/>
        <v>46</v>
      </c>
      <c r="E6" s="19">
        <f t="shared" si="3"/>
        <v>17</v>
      </c>
      <c r="F6" s="19">
        <f t="shared" si="3"/>
        <v>6</v>
      </c>
      <c r="G6" s="19">
        <f t="shared" si="3"/>
        <v>0</v>
      </c>
      <c r="H6" s="19" t="str">
        <f t="shared" si="3"/>
        <v>京都府　舞鶴市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77.03</v>
      </c>
      <c r="P6" s="20">
        <f t="shared" si="3"/>
        <v>0.36</v>
      </c>
      <c r="Q6" s="20">
        <f t="shared" si="3"/>
        <v>90.77</v>
      </c>
      <c r="R6" s="20">
        <f t="shared" si="3"/>
        <v>3064</v>
      </c>
      <c r="S6" s="20">
        <f t="shared" si="3"/>
        <v>76732</v>
      </c>
      <c r="T6" s="20">
        <f t="shared" si="3"/>
        <v>342.13</v>
      </c>
      <c r="U6" s="20">
        <f t="shared" si="3"/>
        <v>224.28</v>
      </c>
      <c r="V6" s="20">
        <f t="shared" si="3"/>
        <v>275</v>
      </c>
      <c r="W6" s="20">
        <f t="shared" si="3"/>
        <v>0.11</v>
      </c>
      <c r="X6" s="20">
        <f t="shared" si="3"/>
        <v>2500</v>
      </c>
      <c r="Y6" s="21">
        <f>IF(Y7="",NA(),Y7)</f>
        <v>100</v>
      </c>
      <c r="Z6" s="21">
        <f t="shared" ref="Z6:AH6" si="4">IF(Z7="",NA(),Z7)</f>
        <v>100.06</v>
      </c>
      <c r="AA6" s="21">
        <f t="shared" si="4"/>
        <v>100</v>
      </c>
      <c r="AB6" s="21">
        <f t="shared" si="4"/>
        <v>100.02</v>
      </c>
      <c r="AC6" s="21">
        <f t="shared" si="4"/>
        <v>100</v>
      </c>
      <c r="AD6" s="21">
        <f t="shared" si="4"/>
        <v>99.33</v>
      </c>
      <c r="AE6" s="21">
        <f t="shared" si="4"/>
        <v>101.18</v>
      </c>
      <c r="AF6" s="21">
        <f t="shared" si="4"/>
        <v>99.89</v>
      </c>
      <c r="AG6" s="21">
        <f t="shared" si="4"/>
        <v>104.12</v>
      </c>
      <c r="AH6" s="21">
        <f t="shared" si="4"/>
        <v>105.98</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176.46</v>
      </c>
      <c r="AS6" s="21">
        <f t="shared" si="5"/>
        <v>181.51</v>
      </c>
      <c r="AT6" s="20" t="str">
        <f>IF(AT7="","",IF(AT7="-","【-】","【"&amp;SUBSTITUTE(TEXT(AT7,"#,##0.00"),"-","△")&amp;"】"))</f>
        <v>【114.08】</v>
      </c>
      <c r="AU6" s="21">
        <f>IF(AU7="",NA(),AU7)</f>
        <v>96.75</v>
      </c>
      <c r="AV6" s="21">
        <f t="shared" ref="AV6:BD6" si="6">IF(AV7="",NA(),AV7)</f>
        <v>77.42</v>
      </c>
      <c r="AW6" s="21">
        <f t="shared" si="6"/>
        <v>54.88</v>
      </c>
      <c r="AX6" s="21">
        <f t="shared" si="6"/>
        <v>7.88</v>
      </c>
      <c r="AY6" s="21">
        <f t="shared" si="6"/>
        <v>8.33</v>
      </c>
      <c r="AZ6" s="21">
        <f t="shared" si="6"/>
        <v>62.55</v>
      </c>
      <c r="BA6" s="21">
        <f t="shared" si="6"/>
        <v>56.53</v>
      </c>
      <c r="BB6" s="21">
        <f t="shared" si="6"/>
        <v>59.66</v>
      </c>
      <c r="BC6" s="21">
        <f t="shared" si="6"/>
        <v>61.64</v>
      </c>
      <c r="BD6" s="21">
        <f t="shared" si="6"/>
        <v>69.819999999999993</v>
      </c>
      <c r="BE6" s="20" t="str">
        <f>IF(BE7="","",IF(BE7="-","【-】","【"&amp;SUBSTITUTE(TEXT(BE7,"#,##0.00"),"-","△")&amp;"】"))</f>
        <v>【68.63】</v>
      </c>
      <c r="BF6" s="21">
        <f>IF(BF7="",NA(),BF7)</f>
        <v>2490.33</v>
      </c>
      <c r="BG6" s="21">
        <f t="shared" ref="BG6:BO6" si="7">IF(BG7="",NA(),BG7)</f>
        <v>2231.5100000000002</v>
      </c>
      <c r="BH6" s="21">
        <f t="shared" si="7"/>
        <v>2302.0700000000002</v>
      </c>
      <c r="BI6" s="21">
        <f t="shared" si="7"/>
        <v>2189.21</v>
      </c>
      <c r="BJ6" s="21">
        <f t="shared" si="7"/>
        <v>2035.64</v>
      </c>
      <c r="BK6" s="21">
        <f t="shared" si="7"/>
        <v>998.42</v>
      </c>
      <c r="BL6" s="21">
        <f t="shared" si="7"/>
        <v>1095.52</v>
      </c>
      <c r="BM6" s="21">
        <f t="shared" si="7"/>
        <v>1056.55</v>
      </c>
      <c r="BN6" s="21">
        <f t="shared" si="7"/>
        <v>1278.54</v>
      </c>
      <c r="BO6" s="21">
        <f t="shared" si="7"/>
        <v>1149.7</v>
      </c>
      <c r="BP6" s="20" t="str">
        <f>IF(BP7="","",IF(BP7="-","【-】","【"&amp;SUBSTITUTE(TEXT(BP7,"#,##0.00"),"-","△")&amp;"】"))</f>
        <v>【1,069.89】</v>
      </c>
      <c r="BQ6" s="21">
        <f>IF(BQ7="",NA(),BQ7)</f>
        <v>34.81</v>
      </c>
      <c r="BR6" s="21">
        <f t="shared" ref="BR6:BZ6" si="8">IF(BR7="",NA(),BR7)</f>
        <v>41.9</v>
      </c>
      <c r="BS6" s="21">
        <f t="shared" si="8"/>
        <v>41.29</v>
      </c>
      <c r="BT6" s="21">
        <f t="shared" si="8"/>
        <v>39.78</v>
      </c>
      <c r="BU6" s="21">
        <f t="shared" si="8"/>
        <v>35.96</v>
      </c>
      <c r="BV6" s="21">
        <f t="shared" si="8"/>
        <v>41.41</v>
      </c>
      <c r="BW6" s="21">
        <f t="shared" si="8"/>
        <v>39.64</v>
      </c>
      <c r="BX6" s="21">
        <f t="shared" si="8"/>
        <v>40</v>
      </c>
      <c r="BY6" s="21">
        <f t="shared" si="8"/>
        <v>38.74</v>
      </c>
      <c r="BZ6" s="21">
        <f t="shared" si="8"/>
        <v>35.96</v>
      </c>
      <c r="CA6" s="20" t="str">
        <f>IF(CA7="","",IF(CA7="-","【-】","【"&amp;SUBSTITUTE(TEXT(CA7,"#,##0.00"),"-","△")&amp;"】"))</f>
        <v>【39.89】</v>
      </c>
      <c r="CB6" s="21">
        <f>IF(CB7="",NA(),CB7)</f>
        <v>388.35</v>
      </c>
      <c r="CC6" s="21">
        <f t="shared" ref="CC6:CK6" si="9">IF(CC7="",NA(),CC7)</f>
        <v>352.4</v>
      </c>
      <c r="CD6" s="21">
        <f t="shared" si="9"/>
        <v>363.28</v>
      </c>
      <c r="CE6" s="21">
        <f t="shared" si="9"/>
        <v>378.26</v>
      </c>
      <c r="CF6" s="21">
        <f t="shared" si="9"/>
        <v>421.1</v>
      </c>
      <c r="CG6" s="21">
        <f t="shared" si="9"/>
        <v>417.56</v>
      </c>
      <c r="CH6" s="21">
        <f t="shared" si="9"/>
        <v>449.72</v>
      </c>
      <c r="CI6" s="21">
        <f t="shared" si="9"/>
        <v>437.27</v>
      </c>
      <c r="CJ6" s="21">
        <f t="shared" si="9"/>
        <v>456.72</v>
      </c>
      <c r="CK6" s="21">
        <f t="shared" si="9"/>
        <v>481.96</v>
      </c>
      <c r="CL6" s="20" t="str">
        <f>IF(CL7="","",IF(CL7="-","【-】","【"&amp;SUBSTITUTE(TEXT(CL7,"#,##0.00"),"-","△")&amp;"】"))</f>
        <v>【426.52】</v>
      </c>
      <c r="CM6" s="21">
        <f>IF(CM7="",NA(),CM7)</f>
        <v>35.29</v>
      </c>
      <c r="CN6" s="21">
        <f t="shared" ref="CN6:CV6" si="10">IF(CN7="",NA(),CN7)</f>
        <v>35.78</v>
      </c>
      <c r="CO6" s="21">
        <f t="shared" si="10"/>
        <v>37.25</v>
      </c>
      <c r="CP6" s="21">
        <f t="shared" si="10"/>
        <v>36.76</v>
      </c>
      <c r="CQ6" s="21">
        <f t="shared" si="10"/>
        <v>36.270000000000003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98.26</v>
      </c>
      <c r="CY6" s="21">
        <f t="shared" ref="CY6:DG6" si="11">IF(CY7="",NA(),CY7)</f>
        <v>98.21</v>
      </c>
      <c r="CZ6" s="21">
        <f t="shared" si="11"/>
        <v>100</v>
      </c>
      <c r="DA6" s="21">
        <f t="shared" si="11"/>
        <v>100</v>
      </c>
      <c r="DB6" s="21">
        <f t="shared" si="11"/>
        <v>100</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7.95</v>
      </c>
      <c r="DJ6" s="21">
        <f t="shared" ref="DJ6:DR6" si="12">IF(DJ7="",NA(),DJ7)</f>
        <v>10.57</v>
      </c>
      <c r="DK6" s="21">
        <f t="shared" si="12"/>
        <v>13.51</v>
      </c>
      <c r="DL6" s="21">
        <f t="shared" si="12"/>
        <v>15.87</v>
      </c>
      <c r="DM6" s="21">
        <f t="shared" si="12"/>
        <v>19.12</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2">
      <c r="A7" s="14"/>
      <c r="B7" s="23">
        <v>2023</v>
      </c>
      <c r="C7" s="23">
        <v>262021</v>
      </c>
      <c r="D7" s="23">
        <v>46</v>
      </c>
      <c r="E7" s="23">
        <v>17</v>
      </c>
      <c r="F7" s="23">
        <v>6</v>
      </c>
      <c r="G7" s="23">
        <v>0</v>
      </c>
      <c r="H7" s="23" t="s">
        <v>96</v>
      </c>
      <c r="I7" s="23" t="s">
        <v>97</v>
      </c>
      <c r="J7" s="23" t="s">
        <v>98</v>
      </c>
      <c r="K7" s="23" t="s">
        <v>99</v>
      </c>
      <c r="L7" s="23" t="s">
        <v>100</v>
      </c>
      <c r="M7" s="23" t="s">
        <v>101</v>
      </c>
      <c r="N7" s="24" t="s">
        <v>102</v>
      </c>
      <c r="O7" s="24">
        <v>77.03</v>
      </c>
      <c r="P7" s="24">
        <v>0.36</v>
      </c>
      <c r="Q7" s="24">
        <v>90.77</v>
      </c>
      <c r="R7" s="24">
        <v>3064</v>
      </c>
      <c r="S7" s="24">
        <v>76732</v>
      </c>
      <c r="T7" s="24">
        <v>342.13</v>
      </c>
      <c r="U7" s="24">
        <v>224.28</v>
      </c>
      <c r="V7" s="24">
        <v>275</v>
      </c>
      <c r="W7" s="24">
        <v>0.11</v>
      </c>
      <c r="X7" s="24">
        <v>2500</v>
      </c>
      <c r="Y7" s="24">
        <v>100</v>
      </c>
      <c r="Z7" s="24">
        <v>100.06</v>
      </c>
      <c r="AA7" s="24">
        <v>100</v>
      </c>
      <c r="AB7" s="24">
        <v>100.02</v>
      </c>
      <c r="AC7" s="24">
        <v>100</v>
      </c>
      <c r="AD7" s="24">
        <v>99.33</v>
      </c>
      <c r="AE7" s="24">
        <v>101.18</v>
      </c>
      <c r="AF7" s="24">
        <v>99.89</v>
      </c>
      <c r="AG7" s="24">
        <v>104.12</v>
      </c>
      <c r="AH7" s="24">
        <v>105.98</v>
      </c>
      <c r="AI7" s="24">
        <v>102.33</v>
      </c>
      <c r="AJ7" s="24">
        <v>0</v>
      </c>
      <c r="AK7" s="24">
        <v>0</v>
      </c>
      <c r="AL7" s="24">
        <v>0</v>
      </c>
      <c r="AM7" s="24">
        <v>0</v>
      </c>
      <c r="AN7" s="24">
        <v>0</v>
      </c>
      <c r="AO7" s="24">
        <v>210</v>
      </c>
      <c r="AP7" s="24">
        <v>140.63</v>
      </c>
      <c r="AQ7" s="24">
        <v>163.84</v>
      </c>
      <c r="AR7" s="24">
        <v>176.46</v>
      </c>
      <c r="AS7" s="24">
        <v>181.51</v>
      </c>
      <c r="AT7" s="24">
        <v>114.08</v>
      </c>
      <c r="AU7" s="24">
        <v>96.75</v>
      </c>
      <c r="AV7" s="24">
        <v>77.42</v>
      </c>
      <c r="AW7" s="24">
        <v>54.88</v>
      </c>
      <c r="AX7" s="24">
        <v>7.88</v>
      </c>
      <c r="AY7" s="24">
        <v>8.33</v>
      </c>
      <c r="AZ7" s="24">
        <v>62.55</v>
      </c>
      <c r="BA7" s="24">
        <v>56.53</v>
      </c>
      <c r="BB7" s="24">
        <v>59.66</v>
      </c>
      <c r="BC7" s="24">
        <v>61.64</v>
      </c>
      <c r="BD7" s="24">
        <v>69.819999999999993</v>
      </c>
      <c r="BE7" s="24">
        <v>68.63</v>
      </c>
      <c r="BF7" s="24">
        <v>2490.33</v>
      </c>
      <c r="BG7" s="24">
        <v>2231.5100000000002</v>
      </c>
      <c r="BH7" s="24">
        <v>2302.0700000000002</v>
      </c>
      <c r="BI7" s="24">
        <v>2189.21</v>
      </c>
      <c r="BJ7" s="24">
        <v>2035.64</v>
      </c>
      <c r="BK7" s="24">
        <v>998.42</v>
      </c>
      <c r="BL7" s="24">
        <v>1095.52</v>
      </c>
      <c r="BM7" s="24">
        <v>1056.55</v>
      </c>
      <c r="BN7" s="24">
        <v>1278.54</v>
      </c>
      <c r="BO7" s="24">
        <v>1149.7</v>
      </c>
      <c r="BP7" s="24">
        <v>1069.8900000000001</v>
      </c>
      <c r="BQ7" s="24">
        <v>34.81</v>
      </c>
      <c r="BR7" s="24">
        <v>41.9</v>
      </c>
      <c r="BS7" s="24">
        <v>41.29</v>
      </c>
      <c r="BT7" s="24">
        <v>39.78</v>
      </c>
      <c r="BU7" s="24">
        <v>35.96</v>
      </c>
      <c r="BV7" s="24">
        <v>41.41</v>
      </c>
      <c r="BW7" s="24">
        <v>39.64</v>
      </c>
      <c r="BX7" s="24">
        <v>40</v>
      </c>
      <c r="BY7" s="24">
        <v>38.74</v>
      </c>
      <c r="BZ7" s="24">
        <v>35.96</v>
      </c>
      <c r="CA7" s="24">
        <v>39.89</v>
      </c>
      <c r="CB7" s="24">
        <v>388.35</v>
      </c>
      <c r="CC7" s="24">
        <v>352.4</v>
      </c>
      <c r="CD7" s="24">
        <v>363.28</v>
      </c>
      <c r="CE7" s="24">
        <v>378.26</v>
      </c>
      <c r="CF7" s="24">
        <v>421.1</v>
      </c>
      <c r="CG7" s="24">
        <v>417.56</v>
      </c>
      <c r="CH7" s="24">
        <v>449.72</v>
      </c>
      <c r="CI7" s="24">
        <v>437.27</v>
      </c>
      <c r="CJ7" s="24">
        <v>456.72</v>
      </c>
      <c r="CK7" s="24">
        <v>481.96</v>
      </c>
      <c r="CL7" s="24">
        <v>426.52</v>
      </c>
      <c r="CM7" s="24">
        <v>35.29</v>
      </c>
      <c r="CN7" s="24">
        <v>35.78</v>
      </c>
      <c r="CO7" s="24">
        <v>37.25</v>
      </c>
      <c r="CP7" s="24">
        <v>36.76</v>
      </c>
      <c r="CQ7" s="24">
        <v>36.270000000000003</v>
      </c>
      <c r="CR7" s="24">
        <v>32.479999999999997</v>
      </c>
      <c r="CS7" s="24">
        <v>30.19</v>
      </c>
      <c r="CT7" s="24">
        <v>28.77</v>
      </c>
      <c r="CU7" s="24">
        <v>26.22</v>
      </c>
      <c r="CV7" s="24">
        <v>26.12</v>
      </c>
      <c r="CW7" s="24">
        <v>28.16</v>
      </c>
      <c r="CX7" s="24">
        <v>98.26</v>
      </c>
      <c r="CY7" s="24">
        <v>98.21</v>
      </c>
      <c r="CZ7" s="24">
        <v>100</v>
      </c>
      <c r="DA7" s="24">
        <v>100</v>
      </c>
      <c r="DB7" s="24">
        <v>100</v>
      </c>
      <c r="DC7" s="24">
        <v>79.2</v>
      </c>
      <c r="DD7" s="24">
        <v>79.09</v>
      </c>
      <c r="DE7" s="24">
        <v>78.900000000000006</v>
      </c>
      <c r="DF7" s="24">
        <v>78.03</v>
      </c>
      <c r="DG7" s="24">
        <v>78.55</v>
      </c>
      <c r="DH7" s="24">
        <v>80.73</v>
      </c>
      <c r="DI7" s="24">
        <v>7.95</v>
      </c>
      <c r="DJ7" s="24">
        <v>10.57</v>
      </c>
      <c r="DK7" s="24">
        <v>13.51</v>
      </c>
      <c r="DL7" s="24">
        <v>15.87</v>
      </c>
      <c r="DM7" s="24">
        <v>19.12</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2025-02-06T06:45:26Z</cp:lastPrinted>
  <dcterms:created xsi:type="dcterms:W3CDTF">2025-01-24T07:21:53Z</dcterms:created>
  <dcterms:modified xsi:type="dcterms:W3CDTF">2025-02-07T05:15:49Z</dcterms:modified>
  <cp:category/>
</cp:coreProperties>
</file>