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mc:AlternateContent xmlns:mc="http://schemas.openxmlformats.org/markup-compatibility/2006">
    <mc:Choice Requires="x15">
      <x15ac:absPath xmlns:x15ac="http://schemas.microsoft.com/office/spreadsheetml/2010/11/ac" url="G:\02財政課\2024(R6)\12公営企業決算統計\01 通知・決算・資料\03 その他照会（経営比較分析含む）\0123【京都府自治振興課 26（木）〆】公営企業に係る「経営比較分析表」（令和５年度決算）の分析等について\03提出\"/>
    </mc:Choice>
  </mc:AlternateContent>
  <xr:revisionPtr revIDLastSave="0" documentId="13_ncr:1_{F7DA54FE-61A0-4E60-945B-ED52F8F0B5D3}" xr6:coauthVersionLast="36" xr6:coauthVersionMax="36" xr10:uidLastSave="{00000000-0000-0000-0000-000000000000}"/>
  <workbookProtection workbookAlgorithmName="SHA-512" workbookHashValue="eJ3ZNbUmWXuoUwxOfQXSMwwCa48dLBtOdzO+38B23/26jdGeRKOEMADRehJEwTkwUOs53rTkN8jjdcuxnsBmjw==" workbookSaltValue="TPKJ7hjYHjvZkBcTZKsRxw==" workbookSpinCount="100000" lockStructure="1"/>
  <bookViews>
    <workbookView xWindow="0" yWindow="0" windowWidth="23040" windowHeight="921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AT8" i="4" s="1"/>
  <c r="S6" i="5"/>
  <c r="R6" i="5"/>
  <c r="AD10" i="4" s="1"/>
  <c r="Q6" i="5"/>
  <c r="W10" i="4" s="1"/>
  <c r="P6" i="5"/>
  <c r="P10" i="4" s="1"/>
  <c r="O6" i="5"/>
  <c r="I10" i="4" s="1"/>
  <c r="N6" i="5"/>
  <c r="B10" i="4" s="1"/>
  <c r="M6" i="5"/>
  <c r="L6" i="5"/>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H85" i="4"/>
  <c r="F85" i="4"/>
  <c r="E85" i="4"/>
  <c r="BB10" i="4"/>
  <c r="AL10" i="4"/>
  <c r="BB8" i="4"/>
  <c r="AL8" i="4"/>
  <c r="AD8" i="4"/>
  <c r="W8" i="4"/>
  <c r="P8" i="4"/>
  <c r="I8" i="4"/>
</calcChain>
</file>

<file path=xl/sharedStrings.xml><?xml version="1.0" encoding="utf-8"?>
<sst xmlns="http://schemas.openxmlformats.org/spreadsheetml/2006/main" count="231" uniqueCount="115">
  <si>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</si>
  <si>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</si>
  <si>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</si>
  <si>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</si>
  <si>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</si>
  <si>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</si>
  <si>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</si>
  <si>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</si>
  <si>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</si>
  <si>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</si>
  <si>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</si>
  <si>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</si>
  <si>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</si>
  <si>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</si>
  <si>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</si>
  <si>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</si>
  <si>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</si>
  <si>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</si>
  <si>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</si>
  <si>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</si>
  <si>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</si>
  <si>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</si>
  <si>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</si>
  <si>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</si>
  <si>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</si>
  <si>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</si>
  <si>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</si>
  <si>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</si>
  <si>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</si>
  <si>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</si>
  <si>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</si>
  <si>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</si>
  <si>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</si>
  <si>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</si>
  <si>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</si>
  <si>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</si>
  <si>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</si>
  <si>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</si>
  <si>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</si>
  <si>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</si>
  <si>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</si>
  <si>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</si>
  <si>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</si>
  <si>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</si>
  <si>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</si>
  <si>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</si>
  <si>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</si>
  <si>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</si>
  <si>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</si>
  <si>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</si>
  <si>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</si>
  <si>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</si>
  <si>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</si>
  <si>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</si>
  <si>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</si>
  <si>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</si>
  <si>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</si>
  <si>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</si>
  <si>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</si>
  <si>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</si>
  <si>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</si>
  <si>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</si>
  <si>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</si>
  <si>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</si>
  <si>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</si>
  <si>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</si>
  <si>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</si>
  <si>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</si>
  <si>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</si>
  <si>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</si>
  <si>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</si>
  <si>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</si>
  <si>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</si>
  <si>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</si>
  <si>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</si>
  <si>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</si>
  <si>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</si>
  <si>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</si>
  <si>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</si>
  <si>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</si>
  <si>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</si>
  <si>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</si>
  <si>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</si>
  <si>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</si>
  <si>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</si>
  <si>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</si>
  <si>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</si>
  <si>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</si>
  <si>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</si>
  <si>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</si>
  <si>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</si>
  <si>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</si>
  <si>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</si>
  <si>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</si>
  <si>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</si>
  <si>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</si>
  <si>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舞鶴市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</si>
  <si>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</si>
  <si>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</si>
  <si>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</si>
  <si>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</si>
  <si>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</si>
  <si>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</si>
  <si>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</si>
  <si>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</si>
  <si>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</si>
  <si>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</si>
  <si>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</si>
  <si>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</si>
  <si>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</si>
  <si>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</si>
  <si>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</si>
  <si>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本市の公共下水道事業は、昭和35年に事業着手してから約60年が経過し、集合処理による水洗化普及事業は令和2年度に概成しており、今後は、合併処理浄化槽等により水洗化を推進します。
　また、人口減少等により、使用料収入は減少傾向にある一方で、市の職員、民間事業者の人材不足が新たな課題となりつつある中、老朽化による施設更新を継続して実施する必要があり、大変厳しい経営状況にあります。このため、令和2年度から11年度までの中期経営計画である経営戦略を策定し、施設の維持管理や更新を適切に実施していくための使用料改定を実施しております。
　今後は当計画の見直しを進めるとともに、WPPPの導入検討にも着手し、状況の変化への対応や経費の節減を図りつつ、持続可能で安定的な経営に努めます。</t>
    <rPh sb="116" eb="118">
      <t>イッポウ</t>
    </rPh>
    <rPh sb="150" eb="153">
      <t>ロウキュウカ</t>
    </rPh>
    <rPh sb="156" eb="158">
      <t>シセツ</t>
    </rPh>
    <rPh sb="158" eb="160">
      <t>コウシン</t>
    </rPh>
    <rPh sb="161" eb="163">
      <t>ケイゾク</t>
    </rPh>
    <rPh sb="165" eb="167">
      <t>ジッシ</t>
    </rPh>
    <rPh sb="169" eb="171">
      <t>ヒツヨウ</t>
    </rPh>
    <rPh sb="204" eb="206">
      <t>ネンド</t>
    </rPh>
    <rPh sb="223" eb="225">
      <t>サクテイ</t>
    </rPh>
    <rPh sb="250" eb="253">
      <t>シヨウリョウ</t>
    </rPh>
    <rPh sb="253" eb="255">
      <t>カイテイ</t>
    </rPh>
    <rPh sb="256" eb="258">
      <t>ジッシ</t>
    </rPh>
    <rPh sb="267" eb="269">
      <t>コンゴ</t>
    </rPh>
    <rPh sb="270" eb="271">
      <t>トウ</t>
    </rPh>
    <rPh sb="271" eb="273">
      <t>ケイカク</t>
    </rPh>
    <rPh sb="274" eb="276">
      <t>ミナオ</t>
    </rPh>
    <rPh sb="278" eb="279">
      <t>スス</t>
    </rPh>
    <rPh sb="308" eb="310">
      <t>タイオウ</t>
    </rPh>
    <phoneticPr fontId="4"/>
  </si>
  <si>
    <t xml:space="preserve"> 本市の下水道は、各事業（公共下水、特定環境保全公共下水、農業集落排水、漁業集落排水、合併処理浄化槽）を一体的に経営しており、経費の一部は按分等により算定して経営比較分析表を算出しています。
　公共下水道については、人口減少等の影響によって、有収水量が減少したものの、前年度と比べ動力費や委託料等の費用が減少したことによって、⑥汚水処理原価はほぼ横ばいとなっております。使用料収入額もあわせて減少したものの、⑤経費回収率もほぼ横ばいの99.27％で、使用料で賄うべき経費を概ね賄えている状況であり、全国平均と比較しても上回っている状況です。①経常収支比率においてもこれらの要因によって、前年度よりも1％以上増加し、全国平均を上回っています。
　⑦施設利用率は、人口減少等により使用水量が前年度と比べ微減となり、類似団体と比べ若干下回っています。
　③流動比率は、次年度の企業債償還額が多額で、流動負債が多いものの、前年度よりも流動資産（主に現金）が増加したことから14％以上増加しました。しかしながら、事業運営には支障のない数値ではありますが、全国平均と比べ低い状況です。
　④企業債残高対事業規模比率は、借入額が償還額を下回っており、年々比率が減少している状況です。経営戦略において、企業債残高を年々減少させる計画としておりますが、全国平均と比べ高い水準にあります。</t>
    <rPh sb="108" eb="110">
      <t>ジンコウ</t>
    </rPh>
    <rPh sb="110" eb="112">
      <t>ゲンショウ</t>
    </rPh>
    <rPh sb="112" eb="113">
      <t>トウ</t>
    </rPh>
    <rPh sb="114" eb="116">
      <t>エイキョウ</t>
    </rPh>
    <rPh sb="121" eb="123">
      <t>ユウシュウ</t>
    </rPh>
    <rPh sb="123" eb="125">
      <t>スイリョウ</t>
    </rPh>
    <rPh sb="126" eb="128">
      <t>ゲンショウ</t>
    </rPh>
    <rPh sb="140" eb="142">
      <t>ドウリョク</t>
    </rPh>
    <rPh sb="142" eb="143">
      <t>ヒ</t>
    </rPh>
    <rPh sb="144" eb="147">
      <t>イタクリョウ</t>
    </rPh>
    <rPh sb="147" eb="148">
      <t>トウ</t>
    </rPh>
    <rPh sb="152" eb="154">
      <t>ゲンショウ</t>
    </rPh>
    <rPh sb="173" eb="174">
      <t>ヨコ</t>
    </rPh>
    <rPh sb="185" eb="188">
      <t>シヨウリョウ</t>
    </rPh>
    <rPh sb="188" eb="190">
      <t>シュウニュウ</t>
    </rPh>
    <rPh sb="190" eb="191">
      <t>ガク</t>
    </rPh>
    <rPh sb="196" eb="198">
      <t>ゲンショウ</t>
    </rPh>
    <rPh sb="213" eb="214">
      <t>ヨコ</t>
    </rPh>
    <rPh sb="249" eb="251">
      <t>ゼンコク</t>
    </rPh>
    <rPh sb="251" eb="253">
      <t>ヘイキン</t>
    </rPh>
    <rPh sb="254" eb="256">
      <t>ヒカク</t>
    </rPh>
    <rPh sb="259" eb="261">
      <t>ウワマワ</t>
    </rPh>
    <rPh sb="265" eb="267">
      <t>ジョウキョウ</t>
    </rPh>
    <rPh sb="271" eb="273">
      <t>ケイジョウ</t>
    </rPh>
    <rPh sb="273" eb="275">
      <t>シュウシ</t>
    </rPh>
    <rPh sb="275" eb="277">
      <t>ヒリツ</t>
    </rPh>
    <rPh sb="286" eb="288">
      <t>ヨウイン</t>
    </rPh>
    <rPh sb="301" eb="303">
      <t>イジョウ</t>
    </rPh>
    <rPh sb="303" eb="305">
      <t>ゾウカ</t>
    </rPh>
    <rPh sb="307" eb="309">
      <t>ゼンコク</t>
    </rPh>
    <rPh sb="309" eb="311">
      <t>ヘイキン</t>
    </rPh>
    <rPh sb="312" eb="314">
      <t>ウワマワ</t>
    </rPh>
    <rPh sb="338" eb="340">
      <t>シヨウ</t>
    </rPh>
    <rPh sb="340" eb="342">
      <t>スイリョウ</t>
    </rPh>
    <rPh sb="355" eb="357">
      <t>ルイジ</t>
    </rPh>
    <rPh sb="357" eb="359">
      <t>ダンタイ</t>
    </rPh>
    <rPh sb="360" eb="361">
      <t>クラ</t>
    </rPh>
    <rPh sb="407" eb="410">
      <t>ゼンネンド</t>
    </rPh>
    <rPh sb="413" eb="415">
      <t>リュウドウ</t>
    </rPh>
    <rPh sb="415" eb="417">
      <t>シサン</t>
    </rPh>
    <rPh sb="418" eb="419">
      <t>オモ</t>
    </rPh>
    <rPh sb="420" eb="422">
      <t>ゲンキン</t>
    </rPh>
    <rPh sb="424" eb="426">
      <t>ゾウカ</t>
    </rPh>
    <rPh sb="435" eb="437">
      <t>イジョウ</t>
    </rPh>
    <rPh sb="437" eb="439">
      <t>ゾウカ</t>
    </rPh>
    <rPh sb="451" eb="453">
      <t>ジギョウ</t>
    </rPh>
    <rPh sb="453" eb="455">
      <t>ウンエイ</t>
    </rPh>
    <rPh sb="457" eb="459">
      <t>シショウ</t>
    </rPh>
    <rPh sb="462" eb="464">
      <t>スウチ</t>
    </rPh>
    <rPh sb="472" eb="474">
      <t>ゼンコク</t>
    </rPh>
    <rPh sb="474" eb="476">
      <t>ヘイキン</t>
    </rPh>
    <rPh sb="507" eb="509">
      <t>ショウカン</t>
    </rPh>
    <rPh sb="509" eb="510">
      <t>ガク</t>
    </rPh>
    <rPh sb="511" eb="513">
      <t>シタマワ</t>
    </rPh>
    <rPh sb="534" eb="536">
      <t>ケイエイ</t>
    </rPh>
    <rPh sb="536" eb="538">
      <t>センリャク</t>
    </rPh>
    <rPh sb="543" eb="545">
      <t>キギョウ</t>
    </rPh>
    <rPh sb="567" eb="569">
      <t>ゼンコク</t>
    </rPh>
    <rPh sb="569" eb="571">
      <t>ヘイキン</t>
    </rPh>
    <phoneticPr fontId="4"/>
  </si>
  <si>
    <t>　本市は平成30年度に地方公営企業法を適用して以来、全国平均と比較しても①有形固定資産減価償却率は低い状況です。管渠については、法定耐用年数の50年を超過したものがわずかであることから、②管渠老朽化率も低い状況であります。しかしながら、これらの数値は今後増加傾向にあります。
　また、当年度は事業に着手したものの、事業中の箇所が多く、老朽管渠の更新が少ないことから③管渠改善率は0となっています。</t>
    <rPh sb="1" eb="3">
      <t>ホンシ</t>
    </rPh>
    <rPh sb="4" eb="6">
      <t>ヘイセイ</t>
    </rPh>
    <rPh sb="8" eb="10">
      <t>ネンド</t>
    </rPh>
    <rPh sb="11" eb="13">
      <t>チホウ</t>
    </rPh>
    <rPh sb="13" eb="15">
      <t>コウエイ</t>
    </rPh>
    <rPh sb="15" eb="17">
      <t>キギョウ</t>
    </rPh>
    <rPh sb="23" eb="25">
      <t>イライ</t>
    </rPh>
    <rPh sb="26" eb="28">
      <t>ゼンコク</t>
    </rPh>
    <rPh sb="28" eb="30">
      <t>ヘイキン</t>
    </rPh>
    <rPh sb="31" eb="33">
      <t>ヒカク</t>
    </rPh>
    <rPh sb="122" eb="124">
      <t>スウチ</t>
    </rPh>
    <rPh sb="125" eb="127">
      <t>コンゴ</t>
    </rPh>
    <rPh sb="127" eb="129">
      <t>ゾウカ</t>
    </rPh>
    <rPh sb="129" eb="131">
      <t>ケイコウ</t>
    </rPh>
    <rPh sb="142" eb="145">
      <t>トウネンド</t>
    </rPh>
    <rPh sb="146" eb="148">
      <t>ジギョウ</t>
    </rPh>
    <rPh sb="149" eb="151">
      <t>チャクシュ</t>
    </rPh>
    <rPh sb="157" eb="160">
      <t>ジギョウチュウ</t>
    </rPh>
    <rPh sb="161" eb="163">
      <t>カショ</t>
    </rPh>
    <rPh sb="164" eb="165">
      <t>オオ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</si>
</sst>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
                  <c:v>0</c:v>
                </c:pt>
                <c:pt idx="1">
                  <c:v>0.04</c:v>
                </c:pt>
                <c:pt idx="2">
                  <c:v>0.06</c:v>
                </c:pt>
                <c:pt idx="3">
                  <c:v>0.03</c:v>
                </c:pt>
                <c:pt idx="4" formatCode="#,##0.00;&quot;△&quot;#,##0.00">
                  <c:v>0</c:v>
                </c:pt>
              </c:numCache>
            </c:numRef>
          </c:val>
          <c:extLst>
            <c:ext xmlns:c16="http://schemas.microsoft.com/office/drawing/2014/chart" uri="{C3380CC4-5D6E-409C-BE32-E72D297353CC}">
              <c16:uniqueId val="{00000000-8651-491D-9AB4-33588D2EEF3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0.17</c:v>
                </c:pt>
                <c:pt idx="3">
                  <c:v>0.13</c:v>
                </c:pt>
                <c:pt idx="4">
                  <c:v>0.06</c:v>
                </c:pt>
              </c:numCache>
            </c:numRef>
          </c:val>
          <c:smooth val="0"/>
          <c:extLst>
            <c:ext xmlns:c16="http://schemas.microsoft.com/office/drawing/2014/chart" uri="{C3380CC4-5D6E-409C-BE32-E72D297353CC}">
              <c16:uniqueId val="{00000001-8651-491D-9AB4-33588D2EEF3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60.9</c:v>
                </c:pt>
                <c:pt idx="1">
                  <c:v>63.58</c:v>
                </c:pt>
                <c:pt idx="2">
                  <c:v>62.79</c:v>
                </c:pt>
                <c:pt idx="3">
                  <c:v>59.33</c:v>
                </c:pt>
                <c:pt idx="4">
                  <c:v>59.22</c:v>
                </c:pt>
              </c:numCache>
            </c:numRef>
          </c:val>
          <c:extLst>
            <c:ext xmlns:c16="http://schemas.microsoft.com/office/drawing/2014/chart" uri="{C3380CC4-5D6E-409C-BE32-E72D297353CC}">
              <c16:uniqueId val="{00000000-6803-4756-A885-E7653883A06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68.31</c:v>
                </c:pt>
                <c:pt idx="1">
                  <c:v>65.28</c:v>
                </c:pt>
                <c:pt idx="2">
                  <c:v>64.92</c:v>
                </c:pt>
                <c:pt idx="3">
                  <c:v>64.14</c:v>
                </c:pt>
                <c:pt idx="4">
                  <c:v>63.71</c:v>
                </c:pt>
              </c:numCache>
            </c:numRef>
          </c:val>
          <c:smooth val="0"/>
          <c:extLst>
            <c:ext xmlns:c16="http://schemas.microsoft.com/office/drawing/2014/chart" uri="{C3380CC4-5D6E-409C-BE32-E72D297353CC}">
              <c16:uniqueId val="{00000001-6803-4756-A885-E7653883A06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91.71</c:v>
                </c:pt>
                <c:pt idx="1">
                  <c:v>92.42</c:v>
                </c:pt>
                <c:pt idx="2">
                  <c:v>93.53</c:v>
                </c:pt>
                <c:pt idx="3">
                  <c:v>93.98</c:v>
                </c:pt>
                <c:pt idx="4">
                  <c:v>93.97</c:v>
                </c:pt>
              </c:numCache>
            </c:numRef>
          </c:val>
          <c:extLst>
            <c:ext xmlns:c16="http://schemas.microsoft.com/office/drawing/2014/chart" uri="{C3380CC4-5D6E-409C-BE32-E72D297353CC}">
              <c16:uniqueId val="{00000000-5199-4D77-A3EA-3BD68C8DF1D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92.62</c:v>
                </c:pt>
                <c:pt idx="1">
                  <c:v>92.72</c:v>
                </c:pt>
                <c:pt idx="2">
                  <c:v>92.88</c:v>
                </c:pt>
                <c:pt idx="3">
                  <c:v>92.9</c:v>
                </c:pt>
                <c:pt idx="4">
                  <c:v>92.89</c:v>
                </c:pt>
              </c:numCache>
            </c:numRef>
          </c:val>
          <c:smooth val="0"/>
          <c:extLst>
            <c:ext xmlns:c16="http://schemas.microsoft.com/office/drawing/2014/chart" uri="{C3380CC4-5D6E-409C-BE32-E72D297353CC}">
              <c16:uniqueId val="{00000001-5199-4D77-A3EA-3BD68C8DF1D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101.67</c:v>
                </c:pt>
                <c:pt idx="1">
                  <c:v>104.44</c:v>
                </c:pt>
                <c:pt idx="2">
                  <c:v>104.08</c:v>
                </c:pt>
                <c:pt idx="3">
                  <c:v>109.07</c:v>
                </c:pt>
                <c:pt idx="4">
                  <c:v>110.35</c:v>
                </c:pt>
              </c:numCache>
            </c:numRef>
          </c:val>
          <c:extLst>
            <c:ext xmlns:c16="http://schemas.microsoft.com/office/drawing/2014/chart" uri="{C3380CC4-5D6E-409C-BE32-E72D297353CC}">
              <c16:uniqueId val="{00000000-9D27-4EFF-9E44-EF97D948EEF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106.99</c:v>
                </c:pt>
                <c:pt idx="1">
                  <c:v>107.85</c:v>
                </c:pt>
                <c:pt idx="2">
                  <c:v>108.04</c:v>
                </c:pt>
                <c:pt idx="3">
                  <c:v>107.49</c:v>
                </c:pt>
                <c:pt idx="4">
                  <c:v>107.64</c:v>
                </c:pt>
              </c:numCache>
            </c:numRef>
          </c:val>
          <c:smooth val="0"/>
          <c:extLst>
            <c:ext xmlns:c16="http://schemas.microsoft.com/office/drawing/2014/chart" uri="{C3380CC4-5D6E-409C-BE32-E72D297353CC}">
              <c16:uniqueId val="{00000001-9D27-4EFF-9E44-EF97D948EEF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8.0399999999999991</c:v>
                </c:pt>
                <c:pt idx="1">
                  <c:v>11.52</c:v>
                </c:pt>
                <c:pt idx="2">
                  <c:v>14.93</c:v>
                </c:pt>
                <c:pt idx="3">
                  <c:v>17.59</c:v>
                </c:pt>
                <c:pt idx="4">
                  <c:v>20.21</c:v>
                </c:pt>
              </c:numCache>
            </c:numRef>
          </c:val>
          <c:extLst>
            <c:ext xmlns:c16="http://schemas.microsoft.com/office/drawing/2014/chart" uri="{C3380CC4-5D6E-409C-BE32-E72D297353CC}">
              <c16:uniqueId val="{00000000-7CF1-48BB-B33F-AAE46B8CE0F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26.36</c:v>
                </c:pt>
                <c:pt idx="1">
                  <c:v>23.79</c:v>
                </c:pt>
                <c:pt idx="2">
                  <c:v>25.66</c:v>
                </c:pt>
                <c:pt idx="3">
                  <c:v>27.46</c:v>
                </c:pt>
                <c:pt idx="4">
                  <c:v>29.93</c:v>
                </c:pt>
              </c:numCache>
            </c:numRef>
          </c:val>
          <c:smooth val="0"/>
          <c:extLst>
            <c:ext xmlns:c16="http://schemas.microsoft.com/office/drawing/2014/chart" uri="{C3380CC4-5D6E-409C-BE32-E72D297353CC}">
              <c16:uniqueId val="{00000001-7CF1-48BB-B33F-AAE46B8CE0F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0.84</c:v>
                </c:pt>
                <c:pt idx="1">
                  <c:v>0.99</c:v>
                </c:pt>
                <c:pt idx="2">
                  <c:v>1.27</c:v>
                </c:pt>
                <c:pt idx="3">
                  <c:v>1.55</c:v>
                </c:pt>
                <c:pt idx="4">
                  <c:v>1.69</c:v>
                </c:pt>
              </c:numCache>
            </c:numRef>
          </c:val>
          <c:extLst>
            <c:ext xmlns:c16="http://schemas.microsoft.com/office/drawing/2014/chart" uri="{C3380CC4-5D6E-409C-BE32-E72D297353CC}">
              <c16:uniqueId val="{00000000-D62E-47F3-BE53-7F775CCDA33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1.43</c:v>
                </c:pt>
                <c:pt idx="1">
                  <c:v>1.22</c:v>
                </c:pt>
                <c:pt idx="2">
                  <c:v>1.61</c:v>
                </c:pt>
                <c:pt idx="3">
                  <c:v>2.08</c:v>
                </c:pt>
                <c:pt idx="4">
                  <c:v>2.74</c:v>
                </c:pt>
              </c:numCache>
            </c:numRef>
          </c:val>
          <c:smooth val="0"/>
          <c:extLst>
            <c:ext xmlns:c16="http://schemas.microsoft.com/office/drawing/2014/chart" uri="{C3380CC4-5D6E-409C-BE32-E72D297353CC}">
              <c16:uniqueId val="{00000001-D62E-47F3-BE53-7F775CCDA33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2EE-4DE0-B889-5518BF1A55B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7.42</c:v>
                </c:pt>
                <c:pt idx="1">
                  <c:v>4.72</c:v>
                </c:pt>
                <c:pt idx="2">
                  <c:v>4.49</c:v>
                </c:pt>
                <c:pt idx="3">
                  <c:v>5.41</c:v>
                </c:pt>
                <c:pt idx="4">
                  <c:v>5.61</c:v>
                </c:pt>
              </c:numCache>
            </c:numRef>
          </c:val>
          <c:smooth val="0"/>
          <c:extLst>
            <c:ext xmlns:c16="http://schemas.microsoft.com/office/drawing/2014/chart" uri="{C3380CC4-5D6E-409C-BE32-E72D297353CC}">
              <c16:uniqueId val="{00000001-02EE-4DE0-B889-5518BF1A55B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25.56</c:v>
                </c:pt>
                <c:pt idx="1">
                  <c:v>23.71</c:v>
                </c:pt>
                <c:pt idx="2">
                  <c:v>35.75</c:v>
                </c:pt>
                <c:pt idx="3">
                  <c:v>49.34</c:v>
                </c:pt>
                <c:pt idx="4">
                  <c:v>63.37</c:v>
                </c:pt>
              </c:numCache>
            </c:numRef>
          </c:val>
          <c:extLst>
            <c:ext xmlns:c16="http://schemas.microsoft.com/office/drawing/2014/chart" uri="{C3380CC4-5D6E-409C-BE32-E72D297353CC}">
              <c16:uniqueId val="{00000000-1AE9-4E51-BE27-53551E442E4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68.180000000000007</c:v>
                </c:pt>
                <c:pt idx="1">
                  <c:v>67.930000000000007</c:v>
                </c:pt>
                <c:pt idx="2">
                  <c:v>68.53</c:v>
                </c:pt>
                <c:pt idx="3">
                  <c:v>69.180000000000007</c:v>
                </c:pt>
                <c:pt idx="4">
                  <c:v>76.319999999999993</c:v>
                </c:pt>
              </c:numCache>
            </c:numRef>
          </c:val>
          <c:smooth val="0"/>
          <c:extLst>
            <c:ext xmlns:c16="http://schemas.microsoft.com/office/drawing/2014/chart" uri="{C3380CC4-5D6E-409C-BE32-E72D297353CC}">
              <c16:uniqueId val="{00000001-1AE9-4E51-BE27-53551E442E4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2183.67</c:v>
                </c:pt>
                <c:pt idx="1">
                  <c:v>1966.43</c:v>
                </c:pt>
                <c:pt idx="2">
                  <c:v>1961.64</c:v>
                </c:pt>
                <c:pt idx="3">
                  <c:v>1926.07</c:v>
                </c:pt>
                <c:pt idx="4">
                  <c:v>1918.83</c:v>
                </c:pt>
              </c:numCache>
            </c:numRef>
          </c:val>
          <c:extLst>
            <c:ext xmlns:c16="http://schemas.microsoft.com/office/drawing/2014/chart" uri="{C3380CC4-5D6E-409C-BE32-E72D297353CC}">
              <c16:uniqueId val="{00000000-E2F5-4CA1-B517-AC338E165C3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847.44</c:v>
                </c:pt>
                <c:pt idx="1">
                  <c:v>857.88</c:v>
                </c:pt>
                <c:pt idx="2">
                  <c:v>825.1</c:v>
                </c:pt>
                <c:pt idx="3">
                  <c:v>789.87</c:v>
                </c:pt>
                <c:pt idx="4">
                  <c:v>749.43</c:v>
                </c:pt>
              </c:numCache>
            </c:numRef>
          </c:val>
          <c:smooth val="0"/>
          <c:extLst>
            <c:ext xmlns:c16="http://schemas.microsoft.com/office/drawing/2014/chart" uri="{C3380CC4-5D6E-409C-BE32-E72D297353CC}">
              <c16:uniqueId val="{00000001-E2F5-4CA1-B517-AC338E165C3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88.39</c:v>
                </c:pt>
                <c:pt idx="1">
                  <c:v>96.41</c:v>
                </c:pt>
                <c:pt idx="2">
                  <c:v>99</c:v>
                </c:pt>
                <c:pt idx="3">
                  <c:v>99.18</c:v>
                </c:pt>
                <c:pt idx="4">
                  <c:v>99.27</c:v>
                </c:pt>
              </c:numCache>
            </c:numRef>
          </c:val>
          <c:extLst>
            <c:ext xmlns:c16="http://schemas.microsoft.com/office/drawing/2014/chart" uri="{C3380CC4-5D6E-409C-BE32-E72D297353CC}">
              <c16:uniqueId val="{00000000-B8EE-4F90-9C0F-75B6A1C2CED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94.69</c:v>
                </c:pt>
                <c:pt idx="1">
                  <c:v>94.97</c:v>
                </c:pt>
                <c:pt idx="2">
                  <c:v>97.07</c:v>
                </c:pt>
                <c:pt idx="3">
                  <c:v>98.06</c:v>
                </c:pt>
                <c:pt idx="4">
                  <c:v>98.46</c:v>
                </c:pt>
              </c:numCache>
            </c:numRef>
          </c:val>
          <c:smooth val="0"/>
          <c:extLst>
            <c:ext xmlns:c16="http://schemas.microsoft.com/office/drawing/2014/chart" uri="{C3380CC4-5D6E-409C-BE32-E72D297353CC}">
              <c16:uniqueId val="{00000001-B8EE-4F90-9C0F-75B6A1C2CED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154.34</c:v>
                </c:pt>
                <c:pt idx="1">
                  <c:v>153.71</c:v>
                </c:pt>
                <c:pt idx="2">
                  <c:v>151.85</c:v>
                </c:pt>
                <c:pt idx="3">
                  <c:v>151.38</c:v>
                </c:pt>
                <c:pt idx="4">
                  <c:v>151.47999999999999</c:v>
                </c:pt>
              </c:numCache>
            </c:numRef>
          </c:val>
          <c:extLst>
            <c:ext xmlns:c16="http://schemas.microsoft.com/office/drawing/2014/chart" uri="{C3380CC4-5D6E-409C-BE32-E72D297353CC}">
              <c16:uniqueId val="{00000000-E69C-4B3E-AC7D-D5EAABCA928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159.78</c:v>
                </c:pt>
                <c:pt idx="1">
                  <c:v>159.49</c:v>
                </c:pt>
                <c:pt idx="2">
                  <c:v>157.81</c:v>
                </c:pt>
                <c:pt idx="3">
                  <c:v>157.37</c:v>
                </c:pt>
                <c:pt idx="4">
                  <c:v>157.44999999999999</c:v>
                </c:pt>
              </c:numCache>
            </c:numRef>
          </c:val>
          <c:smooth val="0"/>
          <c:extLst>
            <c:ext xmlns:c16="http://schemas.microsoft.com/office/drawing/2014/chart" uri="{C3380CC4-5D6E-409C-BE32-E72D297353CC}">
              <c16:uniqueId val="{00000001-E69C-4B3E-AC7D-D5EAABCA928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A25" zoomScale="90" zoomScaleNormal="90" workbookViewId="0">
      <selection activeCell="BL47" sqref="BL47:BZ63"/>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京都府　舞鶴市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Bd1</v>
      </c>
      <c r="X8" s="39"/>
      <c r="Y8" s="39"/>
      <c r="Z8" s="39"/>
      <c r="AA8" s="39"/>
      <c r="AB8" s="39"/>
      <c r="AC8" s="39"/>
      <c r="AD8" s="40" t="str">
        <f>データ!$M$6</f>
        <v>非設置</v>
      </c>
      <c r="AE8" s="40"/>
      <c r="AF8" s="40"/>
      <c r="AG8" s="40"/>
      <c r="AH8" s="40"/>
      <c r="AI8" s="40"/>
      <c r="AJ8" s="40"/>
      <c r="AK8" s="3"/>
      <c r="AL8" s="41">
        <f>データ!S6</f>
        <v>76732</v>
      </c>
      <c r="AM8" s="41"/>
      <c r="AN8" s="41"/>
      <c r="AO8" s="41"/>
      <c r="AP8" s="41"/>
      <c r="AQ8" s="41"/>
      <c r="AR8" s="41"/>
      <c r="AS8" s="41"/>
      <c r="AT8" s="34">
        <f>データ!T6</f>
        <v>342.13</v>
      </c>
      <c r="AU8" s="34"/>
      <c r="AV8" s="34"/>
      <c r="AW8" s="34"/>
      <c r="AX8" s="34"/>
      <c r="AY8" s="34"/>
      <c r="AZ8" s="34"/>
      <c r="BA8" s="34"/>
      <c r="BB8" s="34">
        <f>データ!U6</f>
        <v>224.28</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51.39</v>
      </c>
      <c r="J10" s="34"/>
      <c r="K10" s="34"/>
      <c r="L10" s="34"/>
      <c r="M10" s="34"/>
      <c r="N10" s="34"/>
      <c r="O10" s="34"/>
      <c r="P10" s="34">
        <f>データ!P6</f>
        <v>91.13</v>
      </c>
      <c r="Q10" s="34"/>
      <c r="R10" s="34"/>
      <c r="S10" s="34"/>
      <c r="T10" s="34"/>
      <c r="U10" s="34"/>
      <c r="V10" s="34"/>
      <c r="W10" s="34">
        <f>データ!Q6</f>
        <v>74.39</v>
      </c>
      <c r="X10" s="34"/>
      <c r="Y10" s="34"/>
      <c r="Z10" s="34"/>
      <c r="AA10" s="34"/>
      <c r="AB10" s="34"/>
      <c r="AC10" s="34"/>
      <c r="AD10" s="41">
        <f>データ!R6</f>
        <v>3064</v>
      </c>
      <c r="AE10" s="41"/>
      <c r="AF10" s="41"/>
      <c r="AG10" s="41"/>
      <c r="AH10" s="41"/>
      <c r="AI10" s="41"/>
      <c r="AJ10" s="41"/>
      <c r="AK10" s="2"/>
      <c r="AL10" s="41">
        <f>データ!V6</f>
        <v>69070</v>
      </c>
      <c r="AM10" s="41"/>
      <c r="AN10" s="41"/>
      <c r="AO10" s="41"/>
      <c r="AP10" s="41"/>
      <c r="AQ10" s="41"/>
      <c r="AR10" s="41"/>
      <c r="AS10" s="41"/>
      <c r="AT10" s="34">
        <f>データ!W6</f>
        <v>18.62</v>
      </c>
      <c r="AU10" s="34"/>
      <c r="AV10" s="34"/>
      <c r="AW10" s="34"/>
      <c r="AX10" s="34"/>
      <c r="AY10" s="34"/>
      <c r="AZ10" s="34"/>
      <c r="BA10" s="34"/>
      <c r="BB10" s="34">
        <f>データ!X6</f>
        <v>3709.45</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113</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114</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112</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EuJS7tE46JxyFdsV4Z9PGH6fxz+TB0ZNDEZqI26v7cQKC8aoTYMu8HgEiExxmpQjkdegk6IFHmdYMK9QNr9Z1Q==" saltValue="rZdgE+eMN9GNBpm7EvqgH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5"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262021</v>
      </c>
      <c r="D6" s="19">
        <f t="shared" si="3"/>
        <v>46</v>
      </c>
      <c r="E6" s="19">
        <f t="shared" si="3"/>
        <v>17</v>
      </c>
      <c r="F6" s="19">
        <f t="shared" si="3"/>
        <v>1</v>
      </c>
      <c r="G6" s="19">
        <f t="shared" si="3"/>
        <v>0</v>
      </c>
      <c r="H6" s="19" t="str">
        <f t="shared" si="3"/>
        <v>京都府　舞鶴市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51.39</v>
      </c>
      <c r="P6" s="20">
        <f t="shared" si="3"/>
        <v>91.13</v>
      </c>
      <c r="Q6" s="20">
        <f t="shared" si="3"/>
        <v>74.39</v>
      </c>
      <c r="R6" s="20">
        <f t="shared" si="3"/>
        <v>3064</v>
      </c>
      <c r="S6" s="20">
        <f t="shared" si="3"/>
        <v>76732</v>
      </c>
      <c r="T6" s="20">
        <f t="shared" si="3"/>
        <v>342.13</v>
      </c>
      <c r="U6" s="20">
        <f t="shared" si="3"/>
        <v>224.28</v>
      </c>
      <c r="V6" s="20">
        <f t="shared" si="3"/>
        <v>69070</v>
      </c>
      <c r="W6" s="20">
        <f t="shared" si="3"/>
        <v>18.62</v>
      </c>
      <c r="X6" s="20">
        <f t="shared" si="3"/>
        <v>3709.45</v>
      </c>
      <c r="Y6" s="21">
        <f>IF(Y7="",NA(),Y7)</f>
        <v>101.67</v>
      </c>
      <c r="Z6" s="21">
        <f t="shared" ref="Z6:AH6" si="4">IF(Z7="",NA(),Z7)</f>
        <v>104.44</v>
      </c>
      <c r="AA6" s="21">
        <f t="shared" si="4"/>
        <v>104.08</v>
      </c>
      <c r="AB6" s="21">
        <f t="shared" si="4"/>
        <v>109.07</v>
      </c>
      <c r="AC6" s="21">
        <f t="shared" si="4"/>
        <v>110.35</v>
      </c>
      <c r="AD6" s="21">
        <f t="shared" si="4"/>
        <v>106.99</v>
      </c>
      <c r="AE6" s="21">
        <f t="shared" si="4"/>
        <v>107.85</v>
      </c>
      <c r="AF6" s="21">
        <f t="shared" si="4"/>
        <v>108.04</v>
      </c>
      <c r="AG6" s="21">
        <f t="shared" si="4"/>
        <v>107.49</v>
      </c>
      <c r="AH6" s="21">
        <f t="shared" si="4"/>
        <v>107.64</v>
      </c>
      <c r="AI6" s="20" t="str">
        <f>IF(AI7="","",IF(AI7="-","【-】","【"&amp;SUBSTITUTE(TEXT(AI7,"#,##0.00"),"-","△")&amp;"】"))</f>
        <v>【105.91】</v>
      </c>
      <c r="AJ6" s="20">
        <f>IF(AJ7="",NA(),AJ7)</f>
        <v>0</v>
      </c>
      <c r="AK6" s="20">
        <f t="shared" ref="AK6:AS6" si="5">IF(AK7="",NA(),AK7)</f>
        <v>0</v>
      </c>
      <c r="AL6" s="20">
        <f t="shared" si="5"/>
        <v>0</v>
      </c>
      <c r="AM6" s="20">
        <f t="shared" si="5"/>
        <v>0</v>
      </c>
      <c r="AN6" s="20">
        <f t="shared" si="5"/>
        <v>0</v>
      </c>
      <c r="AO6" s="21">
        <f t="shared" si="5"/>
        <v>7.42</v>
      </c>
      <c r="AP6" s="21">
        <f t="shared" si="5"/>
        <v>4.72</v>
      </c>
      <c r="AQ6" s="21">
        <f t="shared" si="5"/>
        <v>4.49</v>
      </c>
      <c r="AR6" s="21">
        <f t="shared" si="5"/>
        <v>5.41</v>
      </c>
      <c r="AS6" s="21">
        <f t="shared" si="5"/>
        <v>5.61</v>
      </c>
      <c r="AT6" s="20" t="str">
        <f>IF(AT7="","",IF(AT7="-","【-】","【"&amp;SUBSTITUTE(TEXT(AT7,"#,##0.00"),"-","△")&amp;"】"))</f>
        <v>【3.03】</v>
      </c>
      <c r="AU6" s="21">
        <f>IF(AU7="",NA(),AU7)</f>
        <v>25.56</v>
      </c>
      <c r="AV6" s="21">
        <f t="shared" ref="AV6:BD6" si="6">IF(AV7="",NA(),AV7)</f>
        <v>23.71</v>
      </c>
      <c r="AW6" s="21">
        <f t="shared" si="6"/>
        <v>35.75</v>
      </c>
      <c r="AX6" s="21">
        <f t="shared" si="6"/>
        <v>49.34</v>
      </c>
      <c r="AY6" s="21">
        <f t="shared" si="6"/>
        <v>63.37</v>
      </c>
      <c r="AZ6" s="21">
        <f t="shared" si="6"/>
        <v>68.180000000000007</v>
      </c>
      <c r="BA6" s="21">
        <f t="shared" si="6"/>
        <v>67.930000000000007</v>
      </c>
      <c r="BB6" s="21">
        <f t="shared" si="6"/>
        <v>68.53</v>
      </c>
      <c r="BC6" s="21">
        <f t="shared" si="6"/>
        <v>69.180000000000007</v>
      </c>
      <c r="BD6" s="21">
        <f t="shared" si="6"/>
        <v>76.319999999999993</v>
      </c>
      <c r="BE6" s="20" t="str">
        <f>IF(BE7="","",IF(BE7="-","【-】","【"&amp;SUBSTITUTE(TEXT(BE7,"#,##0.00"),"-","△")&amp;"】"))</f>
        <v>【78.43】</v>
      </c>
      <c r="BF6" s="21">
        <f>IF(BF7="",NA(),BF7)</f>
        <v>2183.67</v>
      </c>
      <c r="BG6" s="21">
        <f t="shared" ref="BG6:BO6" si="7">IF(BG7="",NA(),BG7)</f>
        <v>1966.43</v>
      </c>
      <c r="BH6" s="21">
        <f t="shared" si="7"/>
        <v>1961.64</v>
      </c>
      <c r="BI6" s="21">
        <f t="shared" si="7"/>
        <v>1926.07</v>
      </c>
      <c r="BJ6" s="21">
        <f t="shared" si="7"/>
        <v>1918.83</v>
      </c>
      <c r="BK6" s="21">
        <f t="shared" si="7"/>
        <v>847.44</v>
      </c>
      <c r="BL6" s="21">
        <f t="shared" si="7"/>
        <v>857.88</v>
      </c>
      <c r="BM6" s="21">
        <f t="shared" si="7"/>
        <v>825.1</v>
      </c>
      <c r="BN6" s="21">
        <f t="shared" si="7"/>
        <v>789.87</v>
      </c>
      <c r="BO6" s="21">
        <f t="shared" si="7"/>
        <v>749.43</v>
      </c>
      <c r="BP6" s="20" t="str">
        <f>IF(BP7="","",IF(BP7="-","【-】","【"&amp;SUBSTITUTE(TEXT(BP7,"#,##0.00"),"-","△")&amp;"】"))</f>
        <v>【630.82】</v>
      </c>
      <c r="BQ6" s="21">
        <f>IF(BQ7="",NA(),BQ7)</f>
        <v>88.39</v>
      </c>
      <c r="BR6" s="21">
        <f t="shared" ref="BR6:BZ6" si="8">IF(BR7="",NA(),BR7)</f>
        <v>96.41</v>
      </c>
      <c r="BS6" s="21">
        <f t="shared" si="8"/>
        <v>99</v>
      </c>
      <c r="BT6" s="21">
        <f t="shared" si="8"/>
        <v>99.18</v>
      </c>
      <c r="BU6" s="21">
        <f t="shared" si="8"/>
        <v>99.27</v>
      </c>
      <c r="BV6" s="21">
        <f t="shared" si="8"/>
        <v>94.69</v>
      </c>
      <c r="BW6" s="21">
        <f t="shared" si="8"/>
        <v>94.97</v>
      </c>
      <c r="BX6" s="21">
        <f t="shared" si="8"/>
        <v>97.07</v>
      </c>
      <c r="BY6" s="21">
        <f t="shared" si="8"/>
        <v>98.06</v>
      </c>
      <c r="BZ6" s="21">
        <f t="shared" si="8"/>
        <v>98.46</v>
      </c>
      <c r="CA6" s="20" t="str">
        <f>IF(CA7="","",IF(CA7="-","【-】","【"&amp;SUBSTITUTE(TEXT(CA7,"#,##0.00"),"-","△")&amp;"】"))</f>
        <v>【97.81】</v>
      </c>
      <c r="CB6" s="21">
        <f>IF(CB7="",NA(),CB7)</f>
        <v>154.34</v>
      </c>
      <c r="CC6" s="21">
        <f t="shared" ref="CC6:CK6" si="9">IF(CC7="",NA(),CC7)</f>
        <v>153.71</v>
      </c>
      <c r="CD6" s="21">
        <f t="shared" si="9"/>
        <v>151.85</v>
      </c>
      <c r="CE6" s="21">
        <f t="shared" si="9"/>
        <v>151.38</v>
      </c>
      <c r="CF6" s="21">
        <f t="shared" si="9"/>
        <v>151.47999999999999</v>
      </c>
      <c r="CG6" s="21">
        <f t="shared" si="9"/>
        <v>159.78</v>
      </c>
      <c r="CH6" s="21">
        <f t="shared" si="9"/>
        <v>159.49</v>
      </c>
      <c r="CI6" s="21">
        <f t="shared" si="9"/>
        <v>157.81</v>
      </c>
      <c r="CJ6" s="21">
        <f t="shared" si="9"/>
        <v>157.37</v>
      </c>
      <c r="CK6" s="21">
        <f t="shared" si="9"/>
        <v>157.44999999999999</v>
      </c>
      <c r="CL6" s="20" t="str">
        <f>IF(CL7="","",IF(CL7="-","【-】","【"&amp;SUBSTITUTE(TEXT(CL7,"#,##0.00"),"-","△")&amp;"】"))</f>
        <v>【138.75】</v>
      </c>
      <c r="CM6" s="21">
        <f>IF(CM7="",NA(),CM7)</f>
        <v>60.9</v>
      </c>
      <c r="CN6" s="21">
        <f t="shared" ref="CN6:CV6" si="10">IF(CN7="",NA(),CN7)</f>
        <v>63.58</v>
      </c>
      <c r="CO6" s="21">
        <f t="shared" si="10"/>
        <v>62.79</v>
      </c>
      <c r="CP6" s="21">
        <f t="shared" si="10"/>
        <v>59.33</v>
      </c>
      <c r="CQ6" s="21">
        <f t="shared" si="10"/>
        <v>59.22</v>
      </c>
      <c r="CR6" s="21">
        <f t="shared" si="10"/>
        <v>68.31</v>
      </c>
      <c r="CS6" s="21">
        <f t="shared" si="10"/>
        <v>65.28</v>
      </c>
      <c r="CT6" s="21">
        <f t="shared" si="10"/>
        <v>64.92</v>
      </c>
      <c r="CU6" s="21">
        <f t="shared" si="10"/>
        <v>64.14</v>
      </c>
      <c r="CV6" s="21">
        <f t="shared" si="10"/>
        <v>63.71</v>
      </c>
      <c r="CW6" s="20" t="str">
        <f>IF(CW7="","",IF(CW7="-","【-】","【"&amp;SUBSTITUTE(TEXT(CW7,"#,##0.00"),"-","△")&amp;"】"))</f>
        <v>【58.94】</v>
      </c>
      <c r="CX6" s="21">
        <f>IF(CX7="",NA(),CX7)</f>
        <v>91.71</v>
      </c>
      <c r="CY6" s="21">
        <f t="shared" ref="CY6:DG6" si="11">IF(CY7="",NA(),CY7)</f>
        <v>92.42</v>
      </c>
      <c r="CZ6" s="21">
        <f t="shared" si="11"/>
        <v>93.53</v>
      </c>
      <c r="DA6" s="21">
        <f t="shared" si="11"/>
        <v>93.98</v>
      </c>
      <c r="DB6" s="21">
        <f t="shared" si="11"/>
        <v>93.97</v>
      </c>
      <c r="DC6" s="21">
        <f t="shared" si="11"/>
        <v>92.62</v>
      </c>
      <c r="DD6" s="21">
        <f t="shared" si="11"/>
        <v>92.72</v>
      </c>
      <c r="DE6" s="21">
        <f t="shared" si="11"/>
        <v>92.88</v>
      </c>
      <c r="DF6" s="21">
        <f t="shared" si="11"/>
        <v>92.9</v>
      </c>
      <c r="DG6" s="21">
        <f t="shared" si="11"/>
        <v>92.89</v>
      </c>
      <c r="DH6" s="20" t="str">
        <f>IF(DH7="","",IF(DH7="-","【-】","【"&amp;SUBSTITUTE(TEXT(DH7,"#,##0.00"),"-","△")&amp;"】"))</f>
        <v>【95.91】</v>
      </c>
      <c r="DI6" s="21">
        <f>IF(DI7="",NA(),DI7)</f>
        <v>8.0399999999999991</v>
      </c>
      <c r="DJ6" s="21">
        <f t="shared" ref="DJ6:DR6" si="12">IF(DJ7="",NA(),DJ7)</f>
        <v>11.52</v>
      </c>
      <c r="DK6" s="21">
        <f t="shared" si="12"/>
        <v>14.93</v>
      </c>
      <c r="DL6" s="21">
        <f t="shared" si="12"/>
        <v>17.59</v>
      </c>
      <c r="DM6" s="21">
        <f t="shared" si="12"/>
        <v>20.21</v>
      </c>
      <c r="DN6" s="21">
        <f t="shared" si="12"/>
        <v>26.36</v>
      </c>
      <c r="DO6" s="21">
        <f t="shared" si="12"/>
        <v>23.79</v>
      </c>
      <c r="DP6" s="21">
        <f t="shared" si="12"/>
        <v>25.66</v>
      </c>
      <c r="DQ6" s="21">
        <f t="shared" si="12"/>
        <v>27.46</v>
      </c>
      <c r="DR6" s="21">
        <f t="shared" si="12"/>
        <v>29.93</v>
      </c>
      <c r="DS6" s="20" t="str">
        <f>IF(DS7="","",IF(DS7="-","【-】","【"&amp;SUBSTITUTE(TEXT(DS7,"#,##0.00"),"-","△")&amp;"】"))</f>
        <v>【41.09】</v>
      </c>
      <c r="DT6" s="21">
        <f>IF(DT7="",NA(),DT7)</f>
        <v>0.84</v>
      </c>
      <c r="DU6" s="21">
        <f t="shared" ref="DU6:EC6" si="13">IF(DU7="",NA(),DU7)</f>
        <v>0.99</v>
      </c>
      <c r="DV6" s="21">
        <f t="shared" si="13"/>
        <v>1.27</v>
      </c>
      <c r="DW6" s="21">
        <f t="shared" si="13"/>
        <v>1.55</v>
      </c>
      <c r="DX6" s="21">
        <f t="shared" si="13"/>
        <v>1.69</v>
      </c>
      <c r="DY6" s="21">
        <f t="shared" si="13"/>
        <v>1.43</v>
      </c>
      <c r="DZ6" s="21">
        <f t="shared" si="13"/>
        <v>1.22</v>
      </c>
      <c r="EA6" s="21">
        <f t="shared" si="13"/>
        <v>1.61</v>
      </c>
      <c r="EB6" s="21">
        <f t="shared" si="13"/>
        <v>2.08</v>
      </c>
      <c r="EC6" s="21">
        <f t="shared" si="13"/>
        <v>2.74</v>
      </c>
      <c r="ED6" s="20" t="str">
        <f>IF(ED7="","",IF(ED7="-","【-】","【"&amp;SUBSTITUTE(TEXT(ED7,"#,##0.00"),"-","△")&amp;"】"))</f>
        <v>【8.68】</v>
      </c>
      <c r="EE6" s="20">
        <f>IF(EE7="",NA(),EE7)</f>
        <v>0</v>
      </c>
      <c r="EF6" s="21">
        <f t="shared" ref="EF6:EN6" si="14">IF(EF7="",NA(),EF7)</f>
        <v>0.04</v>
      </c>
      <c r="EG6" s="21">
        <f t="shared" si="14"/>
        <v>0.06</v>
      </c>
      <c r="EH6" s="21">
        <f t="shared" si="14"/>
        <v>0.03</v>
      </c>
      <c r="EI6" s="20">
        <f t="shared" si="14"/>
        <v>0</v>
      </c>
      <c r="EJ6" s="21">
        <f t="shared" si="14"/>
        <v>0.09</v>
      </c>
      <c r="EK6" s="21">
        <f t="shared" si="14"/>
        <v>0.09</v>
      </c>
      <c r="EL6" s="21">
        <f t="shared" si="14"/>
        <v>0.17</v>
      </c>
      <c r="EM6" s="21">
        <f t="shared" si="14"/>
        <v>0.13</v>
      </c>
      <c r="EN6" s="21">
        <f t="shared" si="14"/>
        <v>0.06</v>
      </c>
      <c r="EO6" s="20" t="str">
        <f>IF(EO7="","",IF(EO7="-","【-】","【"&amp;SUBSTITUTE(TEXT(EO7,"#,##0.00"),"-","△")&amp;"】"))</f>
        <v>【0.22】</v>
      </c>
    </row>
    <row r="7" spans="1:148" s="22" customFormat="1" x14ac:dyDescent="0.2">
      <c r="A7" s="14"/>
      <c r="B7" s="23">
        <v>2023</v>
      </c>
      <c r="C7" s="23">
        <v>262021</v>
      </c>
      <c r="D7" s="23">
        <v>46</v>
      </c>
      <c r="E7" s="23">
        <v>17</v>
      </c>
      <c r="F7" s="23">
        <v>1</v>
      </c>
      <c r="G7" s="23">
        <v>0</v>
      </c>
      <c r="H7" s="23" t="s">
        <v>96</v>
      </c>
      <c r="I7" s="23" t="s">
        <v>97</v>
      </c>
      <c r="J7" s="23" t="s">
        <v>98</v>
      </c>
      <c r="K7" s="23" t="s">
        <v>99</v>
      </c>
      <c r="L7" s="23" t="s">
        <v>100</v>
      </c>
      <c r="M7" s="23" t="s">
        <v>101</v>
      </c>
      <c r="N7" s="24" t="s">
        <v>102</v>
      </c>
      <c r="O7" s="24">
        <v>51.39</v>
      </c>
      <c r="P7" s="24">
        <v>91.13</v>
      </c>
      <c r="Q7" s="24">
        <v>74.39</v>
      </c>
      <c r="R7" s="24">
        <v>3064</v>
      </c>
      <c r="S7" s="24">
        <v>76732</v>
      </c>
      <c r="T7" s="24">
        <v>342.13</v>
      </c>
      <c r="U7" s="24">
        <v>224.28</v>
      </c>
      <c r="V7" s="24">
        <v>69070</v>
      </c>
      <c r="W7" s="24">
        <v>18.62</v>
      </c>
      <c r="X7" s="24">
        <v>3709.45</v>
      </c>
      <c r="Y7" s="24">
        <v>101.67</v>
      </c>
      <c r="Z7" s="24">
        <v>104.44</v>
      </c>
      <c r="AA7" s="24">
        <v>104.08</v>
      </c>
      <c r="AB7" s="24">
        <v>109.07</v>
      </c>
      <c r="AC7" s="24">
        <v>110.35</v>
      </c>
      <c r="AD7" s="24">
        <v>106.99</v>
      </c>
      <c r="AE7" s="24">
        <v>107.85</v>
      </c>
      <c r="AF7" s="24">
        <v>108.04</v>
      </c>
      <c r="AG7" s="24">
        <v>107.49</v>
      </c>
      <c r="AH7" s="24">
        <v>107.64</v>
      </c>
      <c r="AI7" s="24">
        <v>105.91</v>
      </c>
      <c r="AJ7" s="24">
        <v>0</v>
      </c>
      <c r="AK7" s="24">
        <v>0</v>
      </c>
      <c r="AL7" s="24">
        <v>0</v>
      </c>
      <c r="AM7" s="24">
        <v>0</v>
      </c>
      <c r="AN7" s="24">
        <v>0</v>
      </c>
      <c r="AO7" s="24">
        <v>7.42</v>
      </c>
      <c r="AP7" s="24">
        <v>4.72</v>
      </c>
      <c r="AQ7" s="24">
        <v>4.49</v>
      </c>
      <c r="AR7" s="24">
        <v>5.41</v>
      </c>
      <c r="AS7" s="24">
        <v>5.61</v>
      </c>
      <c r="AT7" s="24">
        <v>3.03</v>
      </c>
      <c r="AU7" s="24">
        <v>25.56</v>
      </c>
      <c r="AV7" s="24">
        <v>23.71</v>
      </c>
      <c r="AW7" s="24">
        <v>35.75</v>
      </c>
      <c r="AX7" s="24">
        <v>49.34</v>
      </c>
      <c r="AY7" s="24">
        <v>63.37</v>
      </c>
      <c r="AZ7" s="24">
        <v>68.180000000000007</v>
      </c>
      <c r="BA7" s="24">
        <v>67.930000000000007</v>
      </c>
      <c r="BB7" s="24">
        <v>68.53</v>
      </c>
      <c r="BC7" s="24">
        <v>69.180000000000007</v>
      </c>
      <c r="BD7" s="24">
        <v>76.319999999999993</v>
      </c>
      <c r="BE7" s="24">
        <v>78.430000000000007</v>
      </c>
      <c r="BF7" s="24">
        <v>2183.67</v>
      </c>
      <c r="BG7" s="24">
        <v>1966.43</v>
      </c>
      <c r="BH7" s="24">
        <v>1961.64</v>
      </c>
      <c r="BI7" s="24">
        <v>1926.07</v>
      </c>
      <c r="BJ7" s="24">
        <v>1918.83</v>
      </c>
      <c r="BK7" s="24">
        <v>847.44</v>
      </c>
      <c r="BL7" s="24">
        <v>857.88</v>
      </c>
      <c r="BM7" s="24">
        <v>825.1</v>
      </c>
      <c r="BN7" s="24">
        <v>789.87</v>
      </c>
      <c r="BO7" s="24">
        <v>749.43</v>
      </c>
      <c r="BP7" s="24">
        <v>630.82000000000005</v>
      </c>
      <c r="BQ7" s="24">
        <v>88.39</v>
      </c>
      <c r="BR7" s="24">
        <v>96.41</v>
      </c>
      <c r="BS7" s="24">
        <v>99</v>
      </c>
      <c r="BT7" s="24">
        <v>99.18</v>
      </c>
      <c r="BU7" s="24">
        <v>99.27</v>
      </c>
      <c r="BV7" s="24">
        <v>94.69</v>
      </c>
      <c r="BW7" s="24">
        <v>94.97</v>
      </c>
      <c r="BX7" s="24">
        <v>97.07</v>
      </c>
      <c r="BY7" s="24">
        <v>98.06</v>
      </c>
      <c r="BZ7" s="24">
        <v>98.46</v>
      </c>
      <c r="CA7" s="24">
        <v>97.81</v>
      </c>
      <c r="CB7" s="24">
        <v>154.34</v>
      </c>
      <c r="CC7" s="24">
        <v>153.71</v>
      </c>
      <c r="CD7" s="24">
        <v>151.85</v>
      </c>
      <c r="CE7" s="24">
        <v>151.38</v>
      </c>
      <c r="CF7" s="24">
        <v>151.47999999999999</v>
      </c>
      <c r="CG7" s="24">
        <v>159.78</v>
      </c>
      <c r="CH7" s="24">
        <v>159.49</v>
      </c>
      <c r="CI7" s="24">
        <v>157.81</v>
      </c>
      <c r="CJ7" s="24">
        <v>157.37</v>
      </c>
      <c r="CK7" s="24">
        <v>157.44999999999999</v>
      </c>
      <c r="CL7" s="24">
        <v>138.75</v>
      </c>
      <c r="CM7" s="24">
        <v>60.9</v>
      </c>
      <c r="CN7" s="24">
        <v>63.58</v>
      </c>
      <c r="CO7" s="24">
        <v>62.79</v>
      </c>
      <c r="CP7" s="24">
        <v>59.33</v>
      </c>
      <c r="CQ7" s="24">
        <v>59.22</v>
      </c>
      <c r="CR7" s="24">
        <v>68.31</v>
      </c>
      <c r="CS7" s="24">
        <v>65.28</v>
      </c>
      <c r="CT7" s="24">
        <v>64.92</v>
      </c>
      <c r="CU7" s="24">
        <v>64.14</v>
      </c>
      <c r="CV7" s="24">
        <v>63.71</v>
      </c>
      <c r="CW7" s="24">
        <v>58.94</v>
      </c>
      <c r="CX7" s="24">
        <v>91.71</v>
      </c>
      <c r="CY7" s="24">
        <v>92.42</v>
      </c>
      <c r="CZ7" s="24">
        <v>93.53</v>
      </c>
      <c r="DA7" s="24">
        <v>93.98</v>
      </c>
      <c r="DB7" s="24">
        <v>93.97</v>
      </c>
      <c r="DC7" s="24">
        <v>92.62</v>
      </c>
      <c r="DD7" s="24">
        <v>92.72</v>
      </c>
      <c r="DE7" s="24">
        <v>92.88</v>
      </c>
      <c r="DF7" s="24">
        <v>92.9</v>
      </c>
      <c r="DG7" s="24">
        <v>92.89</v>
      </c>
      <c r="DH7" s="24">
        <v>95.91</v>
      </c>
      <c r="DI7" s="24">
        <v>8.0399999999999991</v>
      </c>
      <c r="DJ7" s="24">
        <v>11.52</v>
      </c>
      <c r="DK7" s="24">
        <v>14.93</v>
      </c>
      <c r="DL7" s="24">
        <v>17.59</v>
      </c>
      <c r="DM7" s="24">
        <v>20.21</v>
      </c>
      <c r="DN7" s="24">
        <v>26.36</v>
      </c>
      <c r="DO7" s="24">
        <v>23.79</v>
      </c>
      <c r="DP7" s="24">
        <v>25.66</v>
      </c>
      <c r="DQ7" s="24">
        <v>27.46</v>
      </c>
      <c r="DR7" s="24">
        <v>29.93</v>
      </c>
      <c r="DS7" s="24">
        <v>41.09</v>
      </c>
      <c r="DT7" s="24">
        <v>0.84</v>
      </c>
      <c r="DU7" s="24">
        <v>0.99</v>
      </c>
      <c r="DV7" s="24">
        <v>1.27</v>
      </c>
      <c r="DW7" s="24">
        <v>1.55</v>
      </c>
      <c r="DX7" s="24">
        <v>1.69</v>
      </c>
      <c r="DY7" s="24">
        <v>1.43</v>
      </c>
      <c r="DZ7" s="24">
        <v>1.22</v>
      </c>
      <c r="EA7" s="24">
        <v>1.61</v>
      </c>
      <c r="EB7" s="24">
        <v>2.08</v>
      </c>
      <c r="EC7" s="24">
        <v>2.74</v>
      </c>
      <c r="ED7" s="24">
        <v>8.68</v>
      </c>
      <c r="EE7" s="24">
        <v>0</v>
      </c>
      <c r="EF7" s="24">
        <v>0.04</v>
      </c>
      <c r="EG7" s="24">
        <v>0.06</v>
      </c>
      <c r="EH7" s="24">
        <v>0.03</v>
      </c>
      <c r="EI7" s="24">
        <v>0</v>
      </c>
      <c r="EJ7" s="24">
        <v>0.09</v>
      </c>
      <c r="EK7" s="24">
        <v>0.09</v>
      </c>
      <c r="EL7" s="24">
        <v>0.17</v>
      </c>
      <c r="EM7" s="24">
        <v>0.13</v>
      </c>
      <c r="EN7" s="24">
        <v>0.06</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2025-02-06T06:44:17Z</cp:lastPrinted>
  <dcterms:created xsi:type="dcterms:W3CDTF">2025-01-24T07:03:46Z</dcterms:created>
  <dcterms:modified xsi:type="dcterms:W3CDTF">2025-02-07T05:08:04Z</dcterms:modified>
  <cp:category/>
</cp:coreProperties>
</file>