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各課専用\自治振興課\07税財政担当（地方公営企業）\経営比較分析表\令和６年度\070120 公営企業における経営比較分析表（令和５年度決算）の分析等について\05 HPアップ版（最終版）\02 福知山市\"/>
    </mc:Choice>
  </mc:AlternateContent>
  <xr:revisionPtr revIDLastSave="0" documentId="13_ncr:1_{36F6E068-C0FD-4B41-BDB0-C0DBD422688F}" xr6:coauthVersionLast="36" xr6:coauthVersionMax="36" xr10:uidLastSave="{00000000-0000-0000-0000-000000000000}"/>
  <workbookProtection workbookAlgorithmName="SHA-512" workbookHashValue="oUMfnTUruE++jvYFj81M3LW1475NiIbp4bFkPbBXCyX9487fjlj7c2lE2JEBJpvPY4WS4h4gN5ztq1pFmbb1NA==" workbookSaltValue="eORtwqmPcJMKZGK6E8enyg==" workbookSpinCount="100000" lockStructure="1"/>
  <bookViews>
    <workbookView xWindow="0" yWindow="0" windowWidth="23040" windowHeight="9552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AT10" i="4"/>
  <c r="AL10" i="4"/>
  <c r="I10" i="4"/>
  <c r="AL8" i="4"/>
</calcChain>
</file>

<file path=xl/sharedStrings.xml><?xml version="1.0" encoding="utf-8"?>
<sst xmlns="http://schemas.openxmlformats.org/spreadsheetml/2006/main" count="319" uniqueCount="115">
  <si>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</si>
  <si>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</si>
  <si>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</si>
  <si>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</si>
  <si>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</si>
  <si>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</si>
  <si>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</si>
  <si>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</si>
  <si>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</si>
  <si>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</si>
  <si>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</si>
  <si>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</si>
  <si>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</si>
  <si>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</si>
  <si>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</si>
  <si>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</si>
  <si>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</si>
  <si>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</si>
  <si>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</si>
  <si>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</si>
  <si>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</si>
  <si>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</si>
  <si>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</si>
  <si>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</si>
  <si>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</si>
  <si>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</si>
  <si>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</si>
  <si>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</si>
  <si>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</si>
  <si>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</si>
  <si>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</si>
  <si>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</si>
  <si>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</si>
  <si>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</si>
  <si>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</si>
  <si>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</si>
  <si>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</si>
  <si>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</si>
  <si>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</si>
  <si>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</si>
  <si>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</si>
  <si>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</si>
  <si>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</si>
  <si>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</si>
  <si>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</si>
  <si>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</si>
  <si>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</si>
  <si>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</si>
  <si>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</si>
  <si>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</si>
  <si>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</si>
  <si>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</si>
  <si>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</si>
  <si>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</si>
  <si>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</si>
  <si>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</si>
  <si>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</si>
  <si>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</si>
  <si>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</si>
  <si>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</si>
  <si>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</si>
  <si>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</si>
  <si>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</si>
  <si>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</si>
  <si>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</si>
  <si>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</si>
  <si>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</si>
  <si>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</si>
  <si>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</si>
  <si>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</si>
  <si>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</si>
  <si>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</si>
  <si>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</si>
  <si>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</si>
  <si>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</si>
  <si>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</si>
  <si>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</si>
  <si>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</si>
  <si>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</si>
  <si>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</si>
  <si>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</si>
  <si>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</si>
  <si>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</si>
  <si>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</si>
  <si>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</si>
  <si>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</si>
  <si>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</si>
  <si>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</si>
  <si>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</si>
  <si>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</si>
  <si>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</si>
  <si>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</si>
  <si>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</si>
  <si>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</si>
  <si>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</si>
  <si>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</si>
  <si>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京都府　福知山市</t>
  </si>
  <si>
    <t>法適用</t>
  </si>
  <si>
    <t>下水道事業</t>
  </si>
  <si>
    <t>簡易排水</t>
  </si>
  <si>
    <t>J2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</si>
  <si>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</si>
  <si>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</si>
  <si>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</si>
  <si>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</si>
  <si>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</si>
  <si>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</si>
  <si>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</si>
  <si>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</si>
  <si>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</si>
  <si>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</si>
  <si>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</si>
  <si>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本市の簡易排水施設事業の施設整備は完了しており、現在は施設の維持管理に取り組んでいる。処理区域内人口や有収水量が少ないため、汚水処理原価が高い傾向にある。
　簡易排水施設は小規模ではあるが、欠かすことのできない重要な施設であることから、適正な維持管理を行い、今後も引き続き経営の健全化に努める必要がある。
　また、令和5年4月より地方公営企業法の全部適用を行っている。</t>
    <phoneticPr fontId="4"/>
  </si>
  <si>
    <t>①有形固定資産減価償却率については、類似団体の平均値を大きく下回っているため、施設全体の老朽化の度合は低いと言える。
②管渠老朽化率については0％である。耐用年数を超えて使用しているものはなく、健全な状態を維持できている。
③管渠改善率については0％であるが、これは供用開始からの年数が浅く、標準耐用年数が経過するまで期間があるためである。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60" eb="62">
      <t>カンキョ</t>
    </rPh>
    <rPh sb="62" eb="65">
      <t>ロウキュウカ</t>
    </rPh>
    <rPh sb="65" eb="66">
      <t>リツ</t>
    </rPh>
    <phoneticPr fontId="4"/>
  </si>
  <si>
    <t>①経常収支比率は100％である。費用を使用料と一般会計からの繰入金で補っている状況である。
②累積欠損金は発生していない。
③流動比率は100%および類似団体の平均値を上回っており、支払能力は備わっている。
④企業債残高がないため0％である。
⑤経費回収率は100％を下回り、必要な経費を使用料により賄えていない状況である。今後は維持管理経費等に注視しつつ、業務改善を図っていきたい。
⑥汚水処理原価は類似団体の平均値を下回っている。処理区域内人口の減少に伴い、有収水量が減少することから、今後は汚水処理原価の増加が見込まれる。
⑦施設利用率は類似団体の平均値を下回っている。これは、処理区域内の人口減少が要因である。
⑧水洗化率は100％である。山村等の中山間地域において、地域の活性化と定住促進に寄与している。</t>
    <rPh sb="179" eb="181">
      <t>ギョウム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</si>
</sst>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7A-4C19-A840-DB9A1D2D6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7A-4C19-A840-DB9A1D2D6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8E-4FDC-85AD-14260DAF7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26.69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8E-4FDC-85AD-14260DAF7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3E-48B1-8FB6-6754D4AAA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3E-48B1-8FB6-6754D4AAA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1E-4FEC-AF99-EE3CBD59F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87.21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1E-4FEC-AF99-EE3CBD59F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D2-4D6E-939C-1E29B1BA3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41.55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D2-4D6E-939C-1E29B1BA3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E6-41EE-BF83-AA4764F05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E6-41EE-BF83-AA4764F05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E4-41B4-BF22-54F3AD959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1202.49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E4-41B4-BF22-54F3AD959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192.51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D3-406E-B2C7-1BE55D392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54.09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D3-406E-B2C7-1BE55D392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A-42B4-A27A-C655054ED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142.38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AA-42B4-A27A-C655054ED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33.03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C3-46CD-B2F2-984B291E3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27.52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C3-46CD-B2F2-984B291E3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639.51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A-4021-8A02-6C6072790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659.63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AA-4021-8A02-6C6072790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【1,317.55】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【182.21】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【153.64】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>
      <selection activeCell="BL45" sqref="BL45:BZ46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</row>
    <row r="3" spans="1:78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</row>
    <row r="4" spans="1:78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67" t="str">
        <f>データ!H6</f>
        <v>京都府　福知山市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3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68" t="s">
        <v>9</v>
      </c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70"/>
    </row>
    <row r="8" spans="1:78" ht="18.75" customHeight="1" x14ac:dyDescent="0.2">
      <c r="A8" s="2"/>
      <c r="B8" s="64" t="str">
        <f>データ!I6</f>
        <v>法適用</v>
      </c>
      <c r="C8" s="64"/>
      <c r="D8" s="64"/>
      <c r="E8" s="64"/>
      <c r="F8" s="64"/>
      <c r="G8" s="64"/>
      <c r="H8" s="64"/>
      <c r="I8" s="64" t="str">
        <f>データ!J6</f>
        <v>下水道事業</v>
      </c>
      <c r="J8" s="64"/>
      <c r="K8" s="64"/>
      <c r="L8" s="64"/>
      <c r="M8" s="64"/>
      <c r="N8" s="64"/>
      <c r="O8" s="64"/>
      <c r="P8" s="64" t="str">
        <f>データ!K6</f>
        <v>簡易排水</v>
      </c>
      <c r="Q8" s="64"/>
      <c r="R8" s="64"/>
      <c r="S8" s="64"/>
      <c r="T8" s="64"/>
      <c r="U8" s="64"/>
      <c r="V8" s="64"/>
      <c r="W8" s="64" t="str">
        <f>データ!L6</f>
        <v>J2</v>
      </c>
      <c r="X8" s="64"/>
      <c r="Y8" s="64"/>
      <c r="Z8" s="64"/>
      <c r="AA8" s="64"/>
      <c r="AB8" s="64"/>
      <c r="AC8" s="64"/>
      <c r="AD8" s="65" t="str">
        <f>データ!$M$6</f>
        <v>自治体職員</v>
      </c>
      <c r="AE8" s="65"/>
      <c r="AF8" s="65"/>
      <c r="AG8" s="65"/>
      <c r="AH8" s="65"/>
      <c r="AI8" s="65"/>
      <c r="AJ8" s="65"/>
      <c r="AK8" s="3"/>
      <c r="AL8" s="45">
        <f>データ!S6</f>
        <v>75385</v>
      </c>
      <c r="AM8" s="45"/>
      <c r="AN8" s="45"/>
      <c r="AO8" s="45"/>
      <c r="AP8" s="45"/>
      <c r="AQ8" s="45"/>
      <c r="AR8" s="45"/>
      <c r="AS8" s="45"/>
      <c r="AT8" s="44">
        <f>データ!T6</f>
        <v>552.54</v>
      </c>
      <c r="AU8" s="44"/>
      <c r="AV8" s="44"/>
      <c r="AW8" s="44"/>
      <c r="AX8" s="44"/>
      <c r="AY8" s="44"/>
      <c r="AZ8" s="44"/>
      <c r="BA8" s="44"/>
      <c r="BB8" s="44">
        <f>データ!U6</f>
        <v>136.43</v>
      </c>
      <c r="BC8" s="44"/>
      <c r="BD8" s="44"/>
      <c r="BE8" s="44"/>
      <c r="BF8" s="44"/>
      <c r="BG8" s="44"/>
      <c r="BH8" s="44"/>
      <c r="BI8" s="44"/>
      <c r="BJ8" s="3"/>
      <c r="BK8" s="3"/>
      <c r="BL8" s="60" t="s">
        <v>10</v>
      </c>
      <c r="BM8" s="61"/>
      <c r="BN8" s="62" t="s">
        <v>11</v>
      </c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3"/>
    </row>
    <row r="9" spans="1:78" ht="18.75" customHeight="1" x14ac:dyDescent="0.2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46" t="s">
        <v>16</v>
      </c>
      <c r="AE9" s="46"/>
      <c r="AF9" s="46"/>
      <c r="AG9" s="46"/>
      <c r="AH9" s="46"/>
      <c r="AI9" s="46"/>
      <c r="AJ9" s="46"/>
      <c r="AK9" s="3"/>
      <c r="AL9" s="46" t="s">
        <v>17</v>
      </c>
      <c r="AM9" s="46"/>
      <c r="AN9" s="46"/>
      <c r="AO9" s="46"/>
      <c r="AP9" s="46"/>
      <c r="AQ9" s="46"/>
      <c r="AR9" s="46"/>
      <c r="AS9" s="46"/>
      <c r="AT9" s="46" t="s">
        <v>18</v>
      </c>
      <c r="AU9" s="46"/>
      <c r="AV9" s="46"/>
      <c r="AW9" s="46"/>
      <c r="AX9" s="46"/>
      <c r="AY9" s="46"/>
      <c r="AZ9" s="46"/>
      <c r="BA9" s="46"/>
      <c r="BB9" s="46" t="s">
        <v>19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20</v>
      </c>
      <c r="BM9" s="48"/>
      <c r="BN9" s="49" t="s">
        <v>21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2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>
        <f>データ!O6</f>
        <v>99.4</v>
      </c>
      <c r="J10" s="44"/>
      <c r="K10" s="44"/>
      <c r="L10" s="44"/>
      <c r="M10" s="44"/>
      <c r="N10" s="44"/>
      <c r="O10" s="44"/>
      <c r="P10" s="44">
        <f>データ!P6</f>
        <v>0.04</v>
      </c>
      <c r="Q10" s="44"/>
      <c r="R10" s="44"/>
      <c r="S10" s="44"/>
      <c r="T10" s="44"/>
      <c r="U10" s="44"/>
      <c r="V10" s="44"/>
      <c r="W10" s="44">
        <f>データ!Q6</f>
        <v>100</v>
      </c>
      <c r="X10" s="44"/>
      <c r="Y10" s="44"/>
      <c r="Z10" s="44"/>
      <c r="AA10" s="44"/>
      <c r="AB10" s="44"/>
      <c r="AC10" s="44"/>
      <c r="AD10" s="45">
        <f>データ!R6</f>
        <v>3718</v>
      </c>
      <c r="AE10" s="45"/>
      <c r="AF10" s="45"/>
      <c r="AG10" s="45"/>
      <c r="AH10" s="45"/>
      <c r="AI10" s="45"/>
      <c r="AJ10" s="45"/>
      <c r="AK10" s="2"/>
      <c r="AL10" s="45">
        <f>データ!V6</f>
        <v>31</v>
      </c>
      <c r="AM10" s="45"/>
      <c r="AN10" s="45"/>
      <c r="AO10" s="45"/>
      <c r="AP10" s="45"/>
      <c r="AQ10" s="45"/>
      <c r="AR10" s="45"/>
      <c r="AS10" s="45"/>
      <c r="AT10" s="44">
        <f>データ!W6</f>
        <v>0.05</v>
      </c>
      <c r="AU10" s="44"/>
      <c r="AV10" s="44"/>
      <c r="AW10" s="44"/>
      <c r="AX10" s="44"/>
      <c r="AY10" s="44"/>
      <c r="AZ10" s="44"/>
      <c r="BA10" s="44"/>
      <c r="BB10" s="44">
        <f>データ!X6</f>
        <v>620</v>
      </c>
      <c r="BC10" s="44"/>
      <c r="BD10" s="44"/>
      <c r="BE10" s="44"/>
      <c r="BF10" s="44"/>
      <c r="BG10" s="44"/>
      <c r="BH10" s="44"/>
      <c r="BI10" s="44"/>
      <c r="BJ10" s="2"/>
      <c r="BK10" s="2"/>
      <c r="BL10" s="51" t="s">
        <v>22</v>
      </c>
      <c r="BM10" s="52"/>
      <c r="BN10" s="53" t="s">
        <v>23</v>
      </c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4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2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2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114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113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2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2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112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2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【85.76】</v>
      </c>
      <c r="F85" s="12" t="str">
        <f>データ!AT6</f>
        <v>【1,317.55】</v>
      </c>
      <c r="G85" s="12" t="str">
        <f>データ!BE6</f>
        <v>【182.21】</v>
      </c>
      <c r="H85" s="12" t="str">
        <f>データ!BP6</f>
        <v>【153.64】</v>
      </c>
      <c r="I85" s="12" t="str">
        <f>データ!CA6</f>
        <v>【28.95】</v>
      </c>
      <c r="J85" s="12" t="str">
        <f>データ!CL6</f>
        <v>【641.14】</v>
      </c>
      <c r="K85" s="12" t="str">
        <f>データ!CW6</f>
        <v>【27.23】</v>
      </c>
      <c r="L85" s="12" t="str">
        <f>データ!DH6</f>
        <v>【95.29】</v>
      </c>
      <c r="M85" s="12" t="str">
        <f>データ!DS6</f>
        <v>【42.40】</v>
      </c>
      <c r="N85" s="12" t="str">
        <f>データ!ED6</f>
        <v>【0.00】</v>
      </c>
      <c r="O85" s="12" t="str">
        <f>データ!EO6</f>
        <v>【0.00】</v>
      </c>
    </row>
  </sheetData>
  <sheetProtection algorithmName="SHA-512" hashValue="CbTK5m9kkQfn1wGi8IOnNhnaFEI+YjoIxmXeB+xmq3VPqM2x7b4Q2LrT6+BiyT0OiKiiHpbExRBsjjAqlJceSg==" saltValue="g4jH6CNp08DhKUT/xMkgP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2023</v>
      </c>
      <c r="C6" s="19">
        <f t="shared" ref="C6:X6" si="3">C7</f>
        <v>262013</v>
      </c>
      <c r="D6" s="19">
        <f t="shared" si="3"/>
        <v>46</v>
      </c>
      <c r="E6" s="19">
        <f t="shared" si="3"/>
        <v>17</v>
      </c>
      <c r="F6" s="19">
        <f t="shared" si="3"/>
        <v>8</v>
      </c>
      <c r="G6" s="19">
        <f t="shared" si="3"/>
        <v>0</v>
      </c>
      <c r="H6" s="19" t="str">
        <f t="shared" si="3"/>
        <v>京都府　福知山市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簡易排水</v>
      </c>
      <c r="L6" s="19" t="str">
        <f t="shared" si="3"/>
        <v>J2</v>
      </c>
      <c r="M6" s="19" t="str">
        <f t="shared" si="3"/>
        <v>自治体職員</v>
      </c>
      <c r="N6" s="20" t="str">
        <f t="shared" si="3"/>
        <v>-</v>
      </c>
      <c r="O6" s="20">
        <f t="shared" si="3"/>
        <v>99.4</v>
      </c>
      <c r="P6" s="20">
        <f t="shared" si="3"/>
        <v>0.04</v>
      </c>
      <c r="Q6" s="20">
        <f t="shared" si="3"/>
        <v>100</v>
      </c>
      <c r="R6" s="20">
        <f t="shared" si="3"/>
        <v>3718</v>
      </c>
      <c r="S6" s="20">
        <f t="shared" si="3"/>
        <v>75385</v>
      </c>
      <c r="T6" s="20">
        <f t="shared" si="3"/>
        <v>552.54</v>
      </c>
      <c r="U6" s="20">
        <f t="shared" si="3"/>
        <v>136.43</v>
      </c>
      <c r="V6" s="20">
        <f t="shared" si="3"/>
        <v>31</v>
      </c>
      <c r="W6" s="20">
        <f t="shared" si="3"/>
        <v>0.05</v>
      </c>
      <c r="X6" s="20">
        <f t="shared" si="3"/>
        <v>620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 t="str">
        <f t="shared" si="4"/>
        <v>-</v>
      </c>
      <c r="AC6" s="21">
        <f t="shared" si="4"/>
        <v>100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 t="str">
        <f t="shared" si="4"/>
        <v>-</v>
      </c>
      <c r="AH6" s="21">
        <f t="shared" si="4"/>
        <v>87.21</v>
      </c>
      <c r="AI6" s="20" t="str">
        <f>IF(AI7="","",IF(AI7="-","【-】","【"&amp;SUBSTITUTE(TEXT(AI7,"#,##0.00"),"-","△")&amp;"】"))</f>
        <v>【85.76】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1" t="str">
        <f t="shared" si="5"/>
        <v>-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 t="str">
        <f t="shared" si="5"/>
        <v>-</v>
      </c>
      <c r="AS6" s="21">
        <f t="shared" si="5"/>
        <v>1202.49</v>
      </c>
      <c r="AT6" s="20" t="str">
        <f>IF(AT7="","",IF(AT7="-","【-】","【"&amp;SUBSTITUTE(TEXT(AT7,"#,##0.00"),"-","△")&amp;"】"))</f>
        <v>【1,317.55】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 t="str">
        <f t="shared" si="6"/>
        <v>-</v>
      </c>
      <c r="AY6" s="21">
        <f t="shared" si="6"/>
        <v>192.51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 t="str">
        <f t="shared" si="6"/>
        <v>-</v>
      </c>
      <c r="BD6" s="21">
        <f t="shared" si="6"/>
        <v>54.09</v>
      </c>
      <c r="BE6" s="20" t="str">
        <f>IF(BE7="","",IF(BE7="-","【-】","【"&amp;SUBSTITUTE(TEXT(BE7,"#,##0.00"),"-","△")&amp;"】"))</f>
        <v>【182.21】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 t="str">
        <f t="shared" si="7"/>
        <v>-</v>
      </c>
      <c r="BJ6" s="20">
        <f t="shared" si="7"/>
        <v>0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 t="str">
        <f t="shared" si="7"/>
        <v>-</v>
      </c>
      <c r="BO6" s="21">
        <f t="shared" si="7"/>
        <v>142.38</v>
      </c>
      <c r="BP6" s="20" t="str">
        <f>IF(BP7="","",IF(BP7="-","【-】","【"&amp;SUBSTITUTE(TEXT(BP7,"#,##0.00"),"-","△")&amp;"】"))</f>
        <v>【153.64】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 t="str">
        <f t="shared" si="8"/>
        <v>-</v>
      </c>
      <c r="BU6" s="21">
        <f t="shared" si="8"/>
        <v>33.03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 t="str">
        <f t="shared" si="8"/>
        <v>-</v>
      </c>
      <c r="BZ6" s="21">
        <f t="shared" si="8"/>
        <v>27.52</v>
      </c>
      <c r="CA6" s="20" t="str">
        <f>IF(CA7="","",IF(CA7="-","【-】","【"&amp;SUBSTITUTE(TEXT(CA7,"#,##0.00"),"-","△")&amp;"】"))</f>
        <v>【28.95】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 t="str">
        <f t="shared" si="9"/>
        <v>-</v>
      </c>
      <c r="CF6" s="21">
        <f t="shared" si="9"/>
        <v>639.51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 t="str">
        <f t="shared" si="9"/>
        <v>-</v>
      </c>
      <c r="CK6" s="21">
        <f t="shared" si="9"/>
        <v>659.63</v>
      </c>
      <c r="CL6" s="20" t="str">
        <f>IF(CL7="","",IF(CL7="-","【-】","【"&amp;SUBSTITUTE(TEXT(CL7,"#,##0.00"),"-","△")&amp;"】"))</f>
        <v>【641.14】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>
        <f t="shared" si="10"/>
        <v>20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 t="str">
        <f t="shared" si="10"/>
        <v>-</v>
      </c>
      <c r="CV6" s="21">
        <f t="shared" si="10"/>
        <v>26.69</v>
      </c>
      <c r="CW6" s="20" t="str">
        <f>IF(CW7="","",IF(CW7="-","【-】","【"&amp;SUBSTITUTE(TEXT(CW7,"#,##0.00"),"-","△")&amp;"】"))</f>
        <v>【27.23】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 t="str">
        <f t="shared" si="11"/>
        <v>-</v>
      </c>
      <c r="DB6" s="21">
        <f t="shared" si="11"/>
        <v>100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 t="str">
        <f t="shared" si="11"/>
        <v>-</v>
      </c>
      <c r="DG6" s="21">
        <f t="shared" si="11"/>
        <v>94.53</v>
      </c>
      <c r="DH6" s="20" t="str">
        <f>IF(DH7="","",IF(DH7="-","【-】","【"&amp;SUBSTITUTE(TEXT(DH7,"#,##0.00"),"-","△")&amp;"】"))</f>
        <v>【95.29】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 t="str">
        <f t="shared" si="12"/>
        <v>-</v>
      </c>
      <c r="DM6" s="21">
        <f t="shared" si="12"/>
        <v>5.48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 t="str">
        <f t="shared" si="12"/>
        <v>-</v>
      </c>
      <c r="DR6" s="21">
        <f t="shared" si="12"/>
        <v>41.55</v>
      </c>
      <c r="DS6" s="20" t="str">
        <f>IF(DS7="","",IF(DS7="-","【-】","【"&amp;SUBSTITUTE(TEXT(DS7,"#,##0.00"),"-","△")&amp;"】"))</f>
        <v>【42.40】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1" t="str">
        <f t="shared" si="13"/>
        <v>-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 t="str">
        <f t="shared" si="13"/>
        <v>-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0">
        <f t="shared" si="14"/>
        <v>0</v>
      </c>
      <c r="EO6" s="20" t="str">
        <f>IF(EO7="","",IF(EO7="-","【-】","【"&amp;SUBSTITUTE(TEXT(EO7,"#,##0.00"),"-","△")&amp;"】"))</f>
        <v>【0.00】</v>
      </c>
    </row>
    <row r="7" spans="1:148" s="22" customFormat="1" x14ac:dyDescent="0.2">
      <c r="A7" s="14"/>
      <c r="B7" s="23">
        <v>2023</v>
      </c>
      <c r="C7" s="23">
        <v>262013</v>
      </c>
      <c r="D7" s="23">
        <v>46</v>
      </c>
      <c r="E7" s="23">
        <v>17</v>
      </c>
      <c r="F7" s="23">
        <v>8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99.4</v>
      </c>
      <c r="P7" s="24">
        <v>0.04</v>
      </c>
      <c r="Q7" s="24">
        <v>100</v>
      </c>
      <c r="R7" s="24">
        <v>3718</v>
      </c>
      <c r="S7" s="24">
        <v>75385</v>
      </c>
      <c r="T7" s="24">
        <v>552.54</v>
      </c>
      <c r="U7" s="24">
        <v>136.43</v>
      </c>
      <c r="V7" s="24">
        <v>31</v>
      </c>
      <c r="W7" s="24">
        <v>0.05</v>
      </c>
      <c r="X7" s="24">
        <v>620</v>
      </c>
      <c r="Y7" s="24" t="s">
        <v>102</v>
      </c>
      <c r="Z7" s="24" t="s">
        <v>102</v>
      </c>
      <c r="AA7" s="24" t="s">
        <v>102</v>
      </c>
      <c r="AB7" s="24" t="s">
        <v>102</v>
      </c>
      <c r="AC7" s="24">
        <v>100</v>
      </c>
      <c r="AD7" s="24" t="s">
        <v>102</v>
      </c>
      <c r="AE7" s="24" t="s">
        <v>102</v>
      </c>
      <c r="AF7" s="24" t="s">
        <v>102</v>
      </c>
      <c r="AG7" s="24" t="s">
        <v>102</v>
      </c>
      <c r="AH7" s="24">
        <v>87.21</v>
      </c>
      <c r="AI7" s="24">
        <v>85.76</v>
      </c>
      <c r="AJ7" s="24" t="s">
        <v>102</v>
      </c>
      <c r="AK7" s="24" t="s">
        <v>102</v>
      </c>
      <c r="AL7" s="24" t="s">
        <v>102</v>
      </c>
      <c r="AM7" s="24" t="s">
        <v>102</v>
      </c>
      <c r="AN7" s="24">
        <v>0</v>
      </c>
      <c r="AO7" s="24" t="s">
        <v>102</v>
      </c>
      <c r="AP7" s="24" t="s">
        <v>102</v>
      </c>
      <c r="AQ7" s="24" t="s">
        <v>102</v>
      </c>
      <c r="AR7" s="24" t="s">
        <v>102</v>
      </c>
      <c r="AS7" s="24">
        <v>1202.49</v>
      </c>
      <c r="AT7" s="24">
        <v>1317.55</v>
      </c>
      <c r="AU7" s="24" t="s">
        <v>102</v>
      </c>
      <c r="AV7" s="24" t="s">
        <v>102</v>
      </c>
      <c r="AW7" s="24" t="s">
        <v>102</v>
      </c>
      <c r="AX7" s="24" t="s">
        <v>102</v>
      </c>
      <c r="AY7" s="24">
        <v>192.51</v>
      </c>
      <c r="AZ7" s="24" t="s">
        <v>102</v>
      </c>
      <c r="BA7" s="24" t="s">
        <v>102</v>
      </c>
      <c r="BB7" s="24" t="s">
        <v>102</v>
      </c>
      <c r="BC7" s="24" t="s">
        <v>102</v>
      </c>
      <c r="BD7" s="24">
        <v>54.09</v>
      </c>
      <c r="BE7" s="24">
        <v>182.21</v>
      </c>
      <c r="BF7" s="24" t="s">
        <v>102</v>
      </c>
      <c r="BG7" s="24" t="s">
        <v>102</v>
      </c>
      <c r="BH7" s="24" t="s">
        <v>102</v>
      </c>
      <c r="BI7" s="24" t="s">
        <v>102</v>
      </c>
      <c r="BJ7" s="24">
        <v>0</v>
      </c>
      <c r="BK7" s="24" t="s">
        <v>102</v>
      </c>
      <c r="BL7" s="24" t="s">
        <v>102</v>
      </c>
      <c r="BM7" s="24" t="s">
        <v>102</v>
      </c>
      <c r="BN7" s="24" t="s">
        <v>102</v>
      </c>
      <c r="BO7" s="24">
        <v>142.38</v>
      </c>
      <c r="BP7" s="24">
        <v>153.63999999999999</v>
      </c>
      <c r="BQ7" s="24" t="s">
        <v>102</v>
      </c>
      <c r="BR7" s="24" t="s">
        <v>102</v>
      </c>
      <c r="BS7" s="24" t="s">
        <v>102</v>
      </c>
      <c r="BT7" s="24" t="s">
        <v>102</v>
      </c>
      <c r="BU7" s="24">
        <v>33.03</v>
      </c>
      <c r="BV7" s="24" t="s">
        <v>102</v>
      </c>
      <c r="BW7" s="24" t="s">
        <v>102</v>
      </c>
      <c r="BX7" s="24" t="s">
        <v>102</v>
      </c>
      <c r="BY7" s="24" t="s">
        <v>102</v>
      </c>
      <c r="BZ7" s="24">
        <v>27.52</v>
      </c>
      <c r="CA7" s="24">
        <v>28.95</v>
      </c>
      <c r="CB7" s="24" t="s">
        <v>102</v>
      </c>
      <c r="CC7" s="24" t="s">
        <v>102</v>
      </c>
      <c r="CD7" s="24" t="s">
        <v>102</v>
      </c>
      <c r="CE7" s="24" t="s">
        <v>102</v>
      </c>
      <c r="CF7" s="24">
        <v>639.51</v>
      </c>
      <c r="CG7" s="24" t="s">
        <v>102</v>
      </c>
      <c r="CH7" s="24" t="s">
        <v>102</v>
      </c>
      <c r="CI7" s="24" t="s">
        <v>102</v>
      </c>
      <c r="CJ7" s="24" t="s">
        <v>102</v>
      </c>
      <c r="CK7" s="24">
        <v>659.63</v>
      </c>
      <c r="CL7" s="24">
        <v>641.14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>
        <v>20</v>
      </c>
      <c r="CR7" s="24" t="s">
        <v>102</v>
      </c>
      <c r="CS7" s="24" t="s">
        <v>102</v>
      </c>
      <c r="CT7" s="24" t="s">
        <v>102</v>
      </c>
      <c r="CU7" s="24" t="s">
        <v>102</v>
      </c>
      <c r="CV7" s="24">
        <v>26.69</v>
      </c>
      <c r="CW7" s="24">
        <v>27.23</v>
      </c>
      <c r="CX7" s="24" t="s">
        <v>102</v>
      </c>
      <c r="CY7" s="24" t="s">
        <v>102</v>
      </c>
      <c r="CZ7" s="24" t="s">
        <v>102</v>
      </c>
      <c r="DA7" s="24" t="s">
        <v>102</v>
      </c>
      <c r="DB7" s="24">
        <v>100</v>
      </c>
      <c r="DC7" s="24" t="s">
        <v>102</v>
      </c>
      <c r="DD7" s="24" t="s">
        <v>102</v>
      </c>
      <c r="DE7" s="24" t="s">
        <v>102</v>
      </c>
      <c r="DF7" s="24" t="s">
        <v>102</v>
      </c>
      <c r="DG7" s="24">
        <v>94.53</v>
      </c>
      <c r="DH7" s="24">
        <v>95.29</v>
      </c>
      <c r="DI7" s="24" t="s">
        <v>102</v>
      </c>
      <c r="DJ7" s="24" t="s">
        <v>102</v>
      </c>
      <c r="DK7" s="24" t="s">
        <v>102</v>
      </c>
      <c r="DL7" s="24" t="s">
        <v>102</v>
      </c>
      <c r="DM7" s="24">
        <v>5.48</v>
      </c>
      <c r="DN7" s="24" t="s">
        <v>102</v>
      </c>
      <c r="DO7" s="24" t="s">
        <v>102</v>
      </c>
      <c r="DP7" s="24" t="s">
        <v>102</v>
      </c>
      <c r="DQ7" s="24" t="s">
        <v>102</v>
      </c>
      <c r="DR7" s="24">
        <v>41.55</v>
      </c>
      <c r="DS7" s="24">
        <v>42.4</v>
      </c>
      <c r="DT7" s="24" t="s">
        <v>102</v>
      </c>
      <c r="DU7" s="24" t="s">
        <v>102</v>
      </c>
      <c r="DV7" s="24" t="s">
        <v>102</v>
      </c>
      <c r="DW7" s="24" t="s">
        <v>102</v>
      </c>
      <c r="DX7" s="24">
        <v>0</v>
      </c>
      <c r="DY7" s="24" t="s">
        <v>102</v>
      </c>
      <c r="DZ7" s="24" t="s">
        <v>102</v>
      </c>
      <c r="EA7" s="24" t="s">
        <v>102</v>
      </c>
      <c r="EB7" s="24" t="s">
        <v>102</v>
      </c>
      <c r="EC7" s="24">
        <v>0</v>
      </c>
      <c r="ED7" s="24">
        <v>0</v>
      </c>
      <c r="EE7" s="24" t="s">
        <v>102</v>
      </c>
      <c r="EF7" s="24" t="s">
        <v>102</v>
      </c>
      <c r="EG7" s="24" t="s">
        <v>102</v>
      </c>
      <c r="EH7" s="24" t="s">
        <v>102</v>
      </c>
      <c r="EI7" s="24">
        <v>0</v>
      </c>
      <c r="EJ7" s="24" t="s">
        <v>102</v>
      </c>
      <c r="EK7" s="24" t="s">
        <v>102</v>
      </c>
      <c r="EL7" s="24" t="s">
        <v>102</v>
      </c>
      <c r="EM7" s="24" t="s">
        <v>102</v>
      </c>
      <c r="EN7" s="24">
        <v>0</v>
      </c>
      <c r="EO7" s="24">
        <v>0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110</v>
      </c>
      <c r="D13" t="s">
        <v>110</v>
      </c>
      <c r="E13" t="s">
        <v>110</v>
      </c>
      <c r="F13" t="s">
        <v>110</v>
      </c>
      <c r="G13" t="s">
        <v>111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桑原　成史朗</cp:lastModifiedBy>
  <dcterms:created xsi:type="dcterms:W3CDTF">2025-01-24T07:22:43Z</dcterms:created>
  <dcterms:modified xsi:type="dcterms:W3CDTF">2025-02-18T07:05:34Z</dcterms:modified>
  <cp:category/>
</cp:coreProperties>
</file>