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4 市町村から\02 福知山市○\下水道\"/>
    </mc:Choice>
  </mc:AlternateContent>
  <xr:revisionPtr revIDLastSave="0" documentId="13_ncr:1_{503429EF-AA03-499C-BAA9-205BE85C0D3A}" xr6:coauthVersionLast="36" xr6:coauthVersionMax="36" xr10:uidLastSave="{00000000-0000-0000-0000-000000000000}"/>
  <workbookProtection workbookAlgorithmName="SHA-512" workbookHashValue="Gw9C2eVJWjKthp8QI10M8PuptHcuFv0hAi48KbPNLxSfecdK4Ha+uyG15ffcpiXoAajOCQdHXICBKqHZxxM3Pg==" workbookSaltValue="ZR3/j4yNSP9C7iXkWac96w==" workbookSpinCount="100000" lockStructure="1"/>
  <bookViews>
    <workbookView xWindow="0" yWindow="0" windowWidth="28800" windowHeight="110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E85" i="4"/>
  <c r="AT10" i="4"/>
  <c r="AL10" i="4"/>
  <c r="I10"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<sst xmlns="http://schemas.openxmlformats.org/spreadsheetml/2006/main" count="231" uniqueCount="115">
  <si>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</si>
  <si>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</si>
  <si>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</si>
  <si>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</si>
  <si>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</si>
  <si>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</si>
  <si>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</si>
  <si>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</si>
  <si>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</si>
  <si>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</si>
  <si>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</si>
  <si>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</si>
  <si>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</si>
  <si>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</si>
  <si>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</si>
  <si>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</si>
  <si>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</si>
  <si>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</si>
  <si>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</si>
  <si>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</si>
  <si>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</si>
  <si>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</si>
  <si>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</si>
  <si>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</si>
  <si>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</si>
  <si>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</si>
  <si>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</si>
  <si>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</si>
  <si>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</si>
  <si>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</si>
  <si>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</si>
  <si>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</si>
  <si>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</si>
  <si>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</si>
  <si>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</si>
  <si>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</si>
  <si>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</si>
  <si>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</si>
  <si>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</si>
  <si>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</si>
  <si>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</si>
  <si>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</si>
  <si>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</si>
  <si>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</si>
  <si>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</si>
  <si>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</si>
  <si>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</si>
  <si>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</si>
  <si>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</si>
  <si>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</si>
  <si>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</si>
  <si>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</si>
  <si>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</si>
  <si>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</si>
  <si>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</si>
  <si>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</si>
  <si>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</si>
  <si>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</si>
  <si>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</si>
  <si>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</si>
  <si>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</si>
  <si>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</si>
  <si>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</si>
  <si>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</si>
  <si>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</si>
  <si>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</si>
  <si>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</si>
  <si>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</si>
  <si>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</si>
  <si>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</si>
  <si>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</si>
  <si>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</si>
  <si>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</si>
  <si>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</si>
  <si>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</si>
  <si>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</si>
  <si>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</si>
  <si>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</si>
  <si>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</si>
  <si>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</si>
  <si>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</si>
  <si>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</si>
  <si>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</si>
  <si>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</si>
  <si>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</si>
  <si>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</si>
  <si>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</si>
  <si>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</si>
  <si>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</si>
  <si>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</si>
  <si>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</si>
  <si>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</si>
  <si>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</si>
  <si>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</si>
  <si>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</si>
  <si>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</si>
  <si>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</si>
  <si>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</si>
  <si>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</si>
  <si>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</si>
  <si>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</si>
  <si>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</si>
  <si>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</si>
  <si>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</si>
  <si>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</si>
  <si>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</si>
  <si>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</si>
  <si>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</si>
  <si>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</si>
  <si>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</si>
  <si>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</si>
  <si>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</si>
  <si>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特定環境保全公共下水道事業については、黒字経営となっており、令和5年度末で累積欠損金は生じていないが、支払能力の確保や施設の効率的な利用、水洗化率の向上等、今後の使用料収入の減少に備えた経営改善を図り、施設の適切な維持管理を継続していく必要がある。
　また、福知山終末処理場排水処理区域については、施設を適切に維持管理し経営を改善するため、平成29年7月使用分から使用料改定を行ったが、流動比率は依然として100％を下回っている状況であり財務の安全性が懸念される。そのため改善に向けた経営改善の方策を図っていきたい。</t>
  </si>
  <si>
    <t xml:space="preserve">①供用開始からの年数が浅く、100%を大きく下回っているため、施設全体の老朽化の度合は低いと言えるが、類似団体の平均値と比べて高くなっており、増加傾向にあるため適正な維持管理を行う必要がある。
②供用開始からの年数が浅いため、耐用年数を超えて使用しているものはなく、健全な状態を維持できている。
③供用開始からの年数が浅く、現時点では健全な状態であるため、大規模な改築更新等の投資は実施していない。  </t>
    <rPh sb="51" eb="53">
      <t>ルイジ</t>
    </rPh>
    <rPh sb="53" eb="55">
      <t>ダンタイ</t>
    </rPh>
    <rPh sb="56" eb="59">
      <t>ヘイキンチ</t>
    </rPh>
    <rPh sb="60" eb="61">
      <t>クラ</t>
    </rPh>
    <rPh sb="63" eb="64">
      <t>タカ</t>
    </rPh>
    <phoneticPr fontId="4"/>
  </si>
  <si>
    <t xml:space="preserve">①経常収支比率は前年度比0.16ポイント増加しており、100%を上回る黒字経営となっている。今後は人口減少に伴う使用料収入の減少等を鑑みると、逓減していくことが予想される。
②累積欠損金は現在のところ発生していない。
③流動比率は100%を下回っており、前年度比0.43ポイント増であるものの類似団体平均値を下回っている。これは、企業債償還金等の負担が大きく、年度末の現金預金の大幅な減少が大きな要因と考えられる。今後は100%を上回る十分な支払能力が確保出来るよう経営改善が必要である。
④類似団体の平均値に比べ比率は少なくなっている。企業債残高は減少してきているが、営業収益も減少しているため、今後も優先度に応じた改築更新に努めつつも、起債発行額を抑える経営を行っていきたい。
⑤いずれの年度も100%を下回り、必要な経費を使用料により賄えていない状況にある。これは、施設の維持管理に係る汚水処理費が減少したものの、下水道使用料も減少したためである。類似団体平均値を下回る結果となっていることから、今後は維持管理経費等に注視しつつ、財務の効率性の改善を図っていきたい。
⑥汚水処理費が減少したが、年間有収水量も減少したことにより、汚水処理原価が増加している。今後も有収水量が人口減少に伴い減少するものと考えられるため、更なる経費節減に努める必要がある。
⑦100%を大きく下回り、類似団体の平均値と比べても低い水準にある。これは、処理区域内の工業団地への企業誘致を見込んで施設を整備した中で、企業誘致を現在も継続中であるためと考えられる。今後は施設利用率の向上を図り、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 </t>
    <rPh sb="20" eb="22">
      <t>ゾウカ</t>
    </rPh>
    <rPh sb="139" eb="140">
      <t>ゾウ</t>
    </rPh>
    <rPh sb="146" eb="148">
      <t>ルイジ</t>
    </rPh>
    <rPh sb="148" eb="150">
      <t>ダンタイ</t>
    </rPh>
    <rPh sb="150" eb="153">
      <t>ヘイキンチ</t>
    </rPh>
    <rPh sb="154" eb="156">
      <t>シタマワ</t>
    </rPh>
    <rPh sb="275" eb="277">
      <t>ゲンショウ</t>
    </rPh>
    <rPh sb="285" eb="287">
      <t>エイギョウ</t>
    </rPh>
    <rPh sb="287" eb="289">
      <t>シュウエキ</t>
    </rPh>
    <rPh sb="290" eb="292">
      <t>ゲンショウ</t>
    </rPh>
    <rPh sb="299" eb="301">
      <t>コンゴ</t>
    </rPh>
    <rPh sb="309" eb="311">
      <t>カイチク</t>
    </rPh>
    <rPh sb="311" eb="313">
      <t>コウシン</t>
    </rPh>
    <rPh sb="360" eb="363">
      <t>シヨウリョウ</t>
    </rPh>
    <rPh sb="402" eb="404">
      <t>ゲンショウ</t>
    </rPh>
    <rPh sb="410" eb="413">
      <t>ゲスイドウ</t>
    </rPh>
    <rPh sb="413" eb="416">
      <t>シヨウリョウ</t>
    </rPh>
    <rPh sb="417" eb="419">
      <t>ゲンショウ</t>
    </rPh>
    <rPh sb="433" eb="434">
      <t>アタイ</t>
    </rPh>
    <rPh sb="490" eb="492">
      <t>ゾウカ</t>
    </rPh>
    <rPh sb="494" eb="496">
      <t>ゲンショウ</t>
    </rPh>
    <rPh sb="500" eb="502">
      <t>ネンカン</t>
    </rPh>
    <rPh sb="502" eb="504">
      <t>ユウシュウ</t>
    </rPh>
    <rPh sb="504" eb="506">
      <t>スイリョウ</t>
    </rPh>
    <rPh sb="507" eb="509">
      <t>ゲンショウ</t>
    </rPh>
    <rPh sb="520" eb="52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</si>
</sst>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748C-4100-B707-333BBC6ECA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748C-4100-B707-333BBC6ECA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29.84</c:v>
                </c:pt>
                <c:pt idx="1">
                  <c:v>30.92</c:v>
                </c:pt>
                <c:pt idx="2">
                  <c:v>29.66</c:v>
                </c:pt>
                <c:pt idx="3">
                  <c:v>27.47</c:v>
                </c:pt>
                <c:pt idx="4">
                  <c:v>25.61</c:v>
                </c:pt>
              </c:numCache>
            </c:numRef>
          </c:val>
          <c:extLst>
            <c:ext xmlns:c16="http://schemas.microsoft.com/office/drawing/2014/chart" uri="{C3380CC4-5D6E-409C-BE32-E72D297353CC}">
              <c16:uniqueId val="{00000000-4D80-477D-A30F-830ADA7956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D80-477D-A30F-830ADA7956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93.12</c:v>
                </c:pt>
                <c:pt idx="1">
                  <c:v>93.7</c:v>
                </c:pt>
                <c:pt idx="2">
                  <c:v>93.45</c:v>
                </c:pt>
                <c:pt idx="3">
                  <c:v>93.65</c:v>
                </c:pt>
                <c:pt idx="4">
                  <c:v>94.29</c:v>
                </c:pt>
              </c:numCache>
            </c:numRef>
          </c:val>
          <c:extLst>
            <c:ext xmlns:c16="http://schemas.microsoft.com/office/drawing/2014/chart" uri="{C3380CC4-5D6E-409C-BE32-E72D297353CC}">
              <c16:uniqueId val="{00000000-872C-4447-A164-98C9FDD7C2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72C-4447-A164-98C9FDD7C2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104.13</c:v>
                </c:pt>
                <c:pt idx="1">
                  <c:v>102.08</c:v>
                </c:pt>
                <c:pt idx="2">
                  <c:v>102.98</c:v>
                </c:pt>
                <c:pt idx="3">
                  <c:v>100.32</c:v>
                </c:pt>
                <c:pt idx="4">
                  <c:v>100.48</c:v>
                </c:pt>
              </c:numCache>
            </c:numRef>
          </c:val>
          <c:extLst>
            <c:ext xmlns:c16="http://schemas.microsoft.com/office/drawing/2014/chart" uri="{C3380CC4-5D6E-409C-BE32-E72D297353CC}">
              <c16:uniqueId val="{00000000-5C4A-48E2-AC36-5A89D2BDBD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5C4A-48E2-AC36-5A89D2BDBD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26.96</c:v>
                </c:pt>
                <c:pt idx="1">
                  <c:v>29.09</c:v>
                </c:pt>
                <c:pt idx="2">
                  <c:v>31.7</c:v>
                </c:pt>
                <c:pt idx="3">
                  <c:v>33.67</c:v>
                </c:pt>
                <c:pt idx="4">
                  <c:v>35.65</c:v>
                </c:pt>
              </c:numCache>
            </c:numRef>
          </c:val>
          <c:extLst>
            <c:ext xmlns:c16="http://schemas.microsoft.com/office/drawing/2014/chart" uri="{C3380CC4-5D6E-409C-BE32-E72D297353CC}">
              <c16:uniqueId val="{00000000-469E-4C59-83AA-70A72E54A8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469E-4C59-83AA-70A72E54A8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B9-4BCD-91BE-03357BFD96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F4B9-4BCD-91BE-03357BFD96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6-4039-B2D7-45726725AE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FC6-4039-B2D7-45726725AE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71.81</c:v>
                </c:pt>
                <c:pt idx="1">
                  <c:v>56.1</c:v>
                </c:pt>
                <c:pt idx="2">
                  <c:v>41.64</c:v>
                </c:pt>
                <c:pt idx="3">
                  <c:v>27.78</c:v>
                </c:pt>
                <c:pt idx="4">
                  <c:v>28.21</c:v>
                </c:pt>
              </c:numCache>
            </c:numRef>
          </c:val>
          <c:extLst>
            <c:ext xmlns:c16="http://schemas.microsoft.com/office/drawing/2014/chart" uri="{C3380CC4-5D6E-409C-BE32-E72D297353CC}">
              <c16:uniqueId val="{00000000-4ACF-4742-A3B7-DC35BEC13C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4ACF-4742-A3B7-DC35BEC13C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520.47</c:v>
                </c:pt>
                <c:pt idx="1">
                  <c:v>715.42</c:v>
                </c:pt>
                <c:pt idx="2">
                  <c:v>474</c:v>
                </c:pt>
                <c:pt idx="3">
                  <c:v>614.62</c:v>
                </c:pt>
                <c:pt idx="4">
                  <c:v>360.25</c:v>
                </c:pt>
              </c:numCache>
            </c:numRef>
          </c:val>
          <c:extLst>
            <c:ext xmlns:c16="http://schemas.microsoft.com/office/drawing/2014/chart" uri="{C3380CC4-5D6E-409C-BE32-E72D297353CC}">
              <c16:uniqueId val="{00000000-83CB-4B80-A22A-3DF34AAB9E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3CB-4B80-A22A-3DF34AAB9E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73.650000000000006</c:v>
                </c:pt>
                <c:pt idx="1">
                  <c:v>70.7</c:v>
                </c:pt>
                <c:pt idx="2">
                  <c:v>71.39</c:v>
                </c:pt>
                <c:pt idx="3">
                  <c:v>65.81</c:v>
                </c:pt>
                <c:pt idx="4">
                  <c:v>65.27</c:v>
                </c:pt>
              </c:numCache>
            </c:numRef>
          </c:val>
          <c:extLst>
            <c:ext xmlns:c16="http://schemas.microsoft.com/office/drawing/2014/chart" uri="{C3380CC4-5D6E-409C-BE32-E72D297353CC}">
              <c16:uniqueId val="{00000000-0DD8-486A-9E77-FA05C33D35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DD8-486A-9E77-FA05C33D35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261.7</c:v>
                </c:pt>
                <c:pt idx="1">
                  <c:v>272.68</c:v>
                </c:pt>
                <c:pt idx="2">
                  <c:v>271.60000000000002</c:v>
                </c:pt>
                <c:pt idx="3">
                  <c:v>296.42</c:v>
                </c:pt>
                <c:pt idx="4">
                  <c:v>296.58999999999997</c:v>
                </c:pt>
              </c:numCache>
            </c:numRef>
          </c:val>
          <c:extLst>
            <c:ext xmlns:c16="http://schemas.microsoft.com/office/drawing/2014/chart" uri="{C3380CC4-5D6E-409C-BE32-E72D297353CC}">
              <c16:uniqueId val="{00000000-7C1A-48DC-A218-5DFDAA8169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C1A-48DC-A218-5DFDAA8169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福知山市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75385</v>
      </c>
      <c r="AM8" s="41"/>
      <c r="AN8" s="41"/>
      <c r="AO8" s="41"/>
      <c r="AP8" s="41"/>
      <c r="AQ8" s="41"/>
      <c r="AR8" s="41"/>
      <c r="AS8" s="41"/>
      <c r="AT8" s="34">
        <f>データ!T6</f>
        <v>552.54</v>
      </c>
      <c r="AU8" s="34"/>
      <c r="AV8" s="34"/>
      <c r="AW8" s="34"/>
      <c r="AX8" s="34"/>
      <c r="AY8" s="34"/>
      <c r="AZ8" s="34"/>
      <c r="BA8" s="34"/>
      <c r="BB8" s="34">
        <f>データ!U6</f>
        <v>136.43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66.260000000000005</v>
      </c>
      <c r="J10" s="34"/>
      <c r="K10" s="34"/>
      <c r="L10" s="34"/>
      <c r="M10" s="34"/>
      <c r="N10" s="34"/>
      <c r="O10" s="34"/>
      <c r="P10" s="34">
        <f>データ!P6</f>
        <v>6.58</v>
      </c>
      <c r="Q10" s="34"/>
      <c r="R10" s="34"/>
      <c r="S10" s="34"/>
      <c r="T10" s="34"/>
      <c r="U10" s="34"/>
      <c r="V10" s="34"/>
      <c r="W10" s="34">
        <f>データ!Q6</f>
        <v>97.25</v>
      </c>
      <c r="X10" s="34"/>
      <c r="Y10" s="34"/>
      <c r="Z10" s="34"/>
      <c r="AA10" s="34"/>
      <c r="AB10" s="34"/>
      <c r="AC10" s="34"/>
      <c r="AD10" s="41">
        <f>データ!R6</f>
        <v>3718</v>
      </c>
      <c r="AE10" s="41"/>
      <c r="AF10" s="41"/>
      <c r="AG10" s="41"/>
      <c r="AH10" s="41"/>
      <c r="AI10" s="41"/>
      <c r="AJ10" s="41"/>
      <c r="AK10" s="2"/>
      <c r="AL10" s="41">
        <f>データ!V6</f>
        <v>4918</v>
      </c>
      <c r="AM10" s="41"/>
      <c r="AN10" s="41"/>
      <c r="AO10" s="41"/>
      <c r="AP10" s="41"/>
      <c r="AQ10" s="41"/>
      <c r="AR10" s="41"/>
      <c r="AS10" s="41"/>
      <c r="AT10" s="34">
        <f>データ!W6</f>
        <v>2.92</v>
      </c>
      <c r="AU10" s="34"/>
      <c r="AV10" s="34"/>
      <c r="AW10" s="34"/>
      <c r="AX10" s="34"/>
      <c r="AY10" s="34"/>
      <c r="AZ10" s="34"/>
      <c r="BA10" s="34"/>
      <c r="BB10" s="34">
        <f>データ!X6</f>
        <v>1684.25</v>
      </c>
      <c r="BC10" s="34"/>
      <c r="BD10" s="34"/>
      <c r="BE10" s="34"/>
      <c r="BF10" s="34"/>
      <c r="BG10" s="34"/>
      <c r="BH10" s="34"/>
      <c r="BI10" s="34"/>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8c8z3hZ4eBqyrE4wJMXo/KnKlJOeQ+4Rh+rLSre2C3aCEka87NjQwsuZSV8YktdFIprJOoSwFj35alRgIeTEww==" saltValue="pAMcg8Q0JfCLT21MMY5+h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262013</v>
      </c>
      <c r="D6" s="19">
        <f t="shared" si="3"/>
        <v>46</v>
      </c>
      <c r="E6" s="19">
        <f t="shared" si="3"/>
        <v>17</v>
      </c>
      <c r="F6" s="19">
        <f t="shared" si="3"/>
        <v>4</v>
      </c>
      <c r="G6" s="19">
        <f t="shared" si="3"/>
        <v>0</v>
      </c>
      <c r="H6" s="19" t="str">
        <f t="shared" si="3"/>
        <v>京都府　福知山市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66.260000000000005</v>
      </c>
      <c r="P6" s="20">
        <f t="shared" si="3"/>
        <v>6.58</v>
      </c>
      <c r="Q6" s="20">
        <f t="shared" si="3"/>
        <v>97.25</v>
      </c>
      <c r="R6" s="20">
        <f t="shared" si="3"/>
        <v>3718</v>
      </c>
      <c r="S6" s="20">
        <f t="shared" si="3"/>
        <v>75385</v>
      </c>
      <c r="T6" s="20">
        <f t="shared" si="3"/>
        <v>552.54</v>
      </c>
      <c r="U6" s="20">
        <f t="shared" si="3"/>
        <v>136.43</v>
      </c>
      <c r="V6" s="20">
        <f t="shared" si="3"/>
        <v>4918</v>
      </c>
      <c r="W6" s="20">
        <f t="shared" si="3"/>
        <v>2.92</v>
      </c>
      <c r="X6" s="20">
        <f t="shared" si="3"/>
        <v>1684.25</v>
      </c>
      <c r="Y6" s="21">
        <f>IF(Y7="",NA(),Y7)</f>
        <v>104.13</v>
      </c>
      <c r="Z6" s="21">
        <f t="shared" ref="Z6:AH6" si="4">IF(Z7="",NA(),Z7)</f>
        <v>102.08</v>
      </c>
      <c r="AA6" s="21">
        <f t="shared" si="4"/>
        <v>102.98</v>
      </c>
      <c r="AB6" s="21">
        <f t="shared" si="4"/>
        <v>100.32</v>
      </c>
      <c r="AC6" s="21">
        <f t="shared" si="4"/>
        <v>100.48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71.81</v>
      </c>
      <c r="AV6" s="21">
        <f t="shared" ref="AV6:BD6" si="6">IF(AV7="",NA(),AV7)</f>
        <v>56.1</v>
      </c>
      <c r="AW6" s="21">
        <f t="shared" si="6"/>
        <v>41.64</v>
      </c>
      <c r="AX6" s="21">
        <f t="shared" si="6"/>
        <v>27.78</v>
      </c>
      <c r="AY6" s="21">
        <f t="shared" si="6"/>
        <v>28.21</v>
      </c>
      <c r="AZ6" s="21">
        <f t="shared" si="6"/>
        <v>47.72</v>
      </c>
      <c r="BA6" s="21">
        <f t="shared" si="6"/>
        <v>44.24</v>
      </c>
      <c r="BB6" s="21">
        <f t="shared" si="6"/>
        <v>43.07</v>
      </c>
      <c r="BC6" s="21">
        <f t="shared" si="6"/>
        <v>45.42</v>
      </c>
      <c r="BD6" s="21">
        <f t="shared" si="6"/>
        <v>50.63</v>
      </c>
      <c r="BE6" s="20" t="str">
        <f>IF(BE7="","",IF(BE7="-","【-】","【"&amp;SUBSTITUTE(TEXT(BE7,"#,##0.00"),"-","△")&amp;"】"))</f>
        <v>【48.91】</v>
      </c>
      <c r="BF6" s="21">
        <f>IF(BF7="",NA(),BF7)</f>
        <v>520.47</v>
      </c>
      <c r="BG6" s="21">
        <f t="shared" ref="BG6:BO6" si="7">IF(BG7="",NA(),BG7)</f>
        <v>715.42</v>
      </c>
      <c r="BH6" s="21">
        <f t="shared" si="7"/>
        <v>474</v>
      </c>
      <c r="BI6" s="21">
        <f t="shared" si="7"/>
        <v>614.62</v>
      </c>
      <c r="BJ6" s="21">
        <f t="shared" si="7"/>
        <v>360.25</v>
      </c>
      <c r="BK6" s="21">
        <f t="shared" si="7"/>
        <v>1206.79</v>
      </c>
      <c r="BL6" s="21">
        <f t="shared" si="7"/>
        <v>1258.43</v>
      </c>
      <c r="BM6" s="21">
        <f t="shared" si="7"/>
        <v>1163.75</v>
      </c>
      <c r="BN6" s="21">
        <f t="shared" si="7"/>
        <v>1195.47</v>
      </c>
      <c r="BO6" s="21">
        <f t="shared" si="7"/>
        <v>1168.69</v>
      </c>
      <c r="BP6" s="20" t="str">
        <f>IF(BP7="","",IF(BP7="-","【-】","【"&amp;SUBSTITUTE(TEXT(BP7,"#,##0.00"),"-","△")&amp;"】"))</f>
        <v>【1,156.82】</v>
      </c>
      <c r="BQ6" s="21">
        <f>IF(BQ7="",NA(),BQ7)</f>
        <v>73.650000000000006</v>
      </c>
      <c r="BR6" s="21">
        <f t="shared" ref="BR6:BZ6" si="8">IF(BR7="",NA(),BR7)</f>
        <v>70.7</v>
      </c>
      <c r="BS6" s="21">
        <f t="shared" si="8"/>
        <v>71.39</v>
      </c>
      <c r="BT6" s="21">
        <f t="shared" si="8"/>
        <v>65.81</v>
      </c>
      <c r="BU6" s="21">
        <f t="shared" si="8"/>
        <v>65.27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261.7</v>
      </c>
      <c r="CC6" s="21">
        <f t="shared" ref="CC6:CK6" si="9">IF(CC7="",NA(),CC7)</f>
        <v>272.68</v>
      </c>
      <c r="CD6" s="21">
        <f t="shared" si="9"/>
        <v>271.60000000000002</v>
      </c>
      <c r="CE6" s="21">
        <f t="shared" si="9"/>
        <v>296.42</v>
      </c>
      <c r="CF6" s="21">
        <f t="shared" si="9"/>
        <v>296.58999999999997</v>
      </c>
      <c r="CG6" s="21">
        <f t="shared" si="9"/>
        <v>228.47</v>
      </c>
      <c r="CH6" s="21">
        <f t="shared" si="9"/>
        <v>224.88</v>
      </c>
      <c r="CI6" s="21">
        <f t="shared" si="9"/>
        <v>228.64</v>
      </c>
      <c r="CJ6" s="21">
        <f t="shared" si="9"/>
        <v>239.46</v>
      </c>
      <c r="CK6" s="21">
        <f t="shared" si="9"/>
        <v>233.15</v>
      </c>
      <c r="CL6" s="20" t="str">
        <f>IF(CL7="","",IF(CL7="-","【-】","【"&amp;SUBSTITUTE(TEXT(CL7,"#,##0.00"),"-","△")&amp;"】"))</f>
        <v>【215.73】</v>
      </c>
      <c r="CM6" s="21">
        <f>IF(CM7="",NA(),CM7)</f>
        <v>29.84</v>
      </c>
      <c r="CN6" s="21">
        <f t="shared" ref="CN6:CV6" si="10">IF(CN7="",NA(),CN7)</f>
        <v>30.92</v>
      </c>
      <c r="CO6" s="21">
        <f t="shared" si="10"/>
        <v>29.66</v>
      </c>
      <c r="CP6" s="21">
        <f t="shared" si="10"/>
        <v>27.47</v>
      </c>
      <c r="CQ6" s="21">
        <f t="shared" si="10"/>
        <v>25.61</v>
      </c>
      <c r="CR6" s="21">
        <f t="shared" si="10"/>
        <v>42.47</v>
      </c>
      <c r="CS6" s="21">
        <f t="shared" si="10"/>
        <v>42.4</v>
      </c>
      <c r="CT6" s="21">
        <f t="shared" si="10"/>
        <v>42.28</v>
      </c>
      <c r="CU6" s="21">
        <f t="shared" si="10"/>
        <v>41.06</v>
      </c>
      <c r="CV6" s="21">
        <f t="shared" si="10"/>
        <v>42.09</v>
      </c>
      <c r="CW6" s="20" t="str">
        <f>IF(CW7="","",IF(CW7="-","【-】","【"&amp;SUBSTITUTE(TEXT(CW7,"#,##0.00"),"-","△")&amp;"】"))</f>
        <v>【43.28】</v>
      </c>
      <c r="CX6" s="21">
        <f>IF(CX7="",NA(),CX7)</f>
        <v>93.12</v>
      </c>
      <c r="CY6" s="21">
        <f t="shared" ref="CY6:DG6" si="11">IF(CY7="",NA(),CY7)</f>
        <v>93.7</v>
      </c>
      <c r="CZ6" s="21">
        <f t="shared" si="11"/>
        <v>93.45</v>
      </c>
      <c r="DA6" s="21">
        <f t="shared" si="11"/>
        <v>93.65</v>
      </c>
      <c r="DB6" s="21">
        <f t="shared" si="11"/>
        <v>94.29</v>
      </c>
      <c r="DC6" s="21">
        <f t="shared" si="11"/>
        <v>83.75</v>
      </c>
      <c r="DD6" s="21">
        <f t="shared" si="11"/>
        <v>84.19</v>
      </c>
      <c r="DE6" s="21">
        <f t="shared" si="11"/>
        <v>84.34</v>
      </c>
      <c r="DF6" s="21">
        <f t="shared" si="11"/>
        <v>84.34</v>
      </c>
      <c r="DG6" s="21">
        <f t="shared" si="11"/>
        <v>84.73</v>
      </c>
      <c r="DH6" s="20" t="str">
        <f>IF(DH7="","",IF(DH7="-","【-】","【"&amp;SUBSTITUTE(TEXT(DH7,"#,##0.00"),"-","△")&amp;"】"))</f>
        <v>【86.21】</v>
      </c>
      <c r="DI6" s="21">
        <f>IF(DI7="",NA(),DI7)</f>
        <v>26.96</v>
      </c>
      <c r="DJ6" s="21">
        <f t="shared" ref="DJ6:DR6" si="12">IF(DJ7="",NA(),DJ7)</f>
        <v>29.09</v>
      </c>
      <c r="DK6" s="21">
        <f t="shared" si="12"/>
        <v>31.7</v>
      </c>
      <c r="DL6" s="21">
        <f t="shared" si="12"/>
        <v>33.67</v>
      </c>
      <c r="DM6" s="21">
        <f t="shared" si="12"/>
        <v>35.65</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0.03</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262013</v>
      </c>
      <c r="D7" s="23">
        <v>46</v>
      </c>
      <c r="E7" s="23">
        <v>17</v>
      </c>
      <c r="F7" s="23">
        <v>4</v>
      </c>
      <c r="G7" s="23">
        <v>0</v>
      </c>
      <c r="H7" s="23" t="s">
        <v>96</v>
      </c>
      <c r="I7" s="23" t="s">
        <v>97</v>
      </c>
      <c r="J7" s="23" t="s">
        <v>98</v>
      </c>
      <c r="K7" s="23" t="s">
        <v>99</v>
      </c>
      <c r="L7" s="23" t="s">
        <v>100</v>
      </c>
      <c r="M7" s="23" t="s">
        <v>101</v>
      </c>
      <c r="N7" s="24" t="s">
        <v>102</v>
      </c>
      <c r="O7" s="24">
        <v>66.260000000000005</v>
      </c>
      <c r="P7" s="24">
        <v>6.58</v>
      </c>
      <c r="Q7" s="24">
        <v>97.25</v>
      </c>
      <c r="R7" s="24">
        <v>3718</v>
      </c>
      <c r="S7" s="24">
        <v>75385</v>
      </c>
      <c r="T7" s="24">
        <v>552.54</v>
      </c>
      <c r="U7" s="24">
        <v>136.43</v>
      </c>
      <c r="V7" s="24">
        <v>4918</v>
      </c>
      <c r="W7" s="24">
        <v>2.92</v>
      </c>
      <c r="X7" s="24">
        <v>1684.25</v>
      </c>
      <c r="Y7" s="24">
        <v>104.13</v>
      </c>
      <c r="Z7" s="24">
        <v>102.08</v>
      </c>
      <c r="AA7" s="24">
        <v>102.98</v>
      </c>
      <c r="AB7" s="24">
        <v>100.32</v>
      </c>
      <c r="AC7" s="24">
        <v>100.48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71.81</v>
      </c>
      <c r="AV7" s="24">
        <v>56.1</v>
      </c>
      <c r="AW7" s="24">
        <v>41.64</v>
      </c>
      <c r="AX7" s="24">
        <v>27.78</v>
      </c>
      <c r="AY7" s="24">
        <v>28.21</v>
      </c>
      <c r="AZ7" s="24">
        <v>47.72</v>
      </c>
      <c r="BA7" s="24">
        <v>44.24</v>
      </c>
      <c r="BB7" s="24">
        <v>43.07</v>
      </c>
      <c r="BC7" s="24">
        <v>45.42</v>
      </c>
      <c r="BD7" s="24">
        <v>50.63</v>
      </c>
      <c r="BE7" s="24">
        <v>48.91</v>
      </c>
      <c r="BF7" s="24">
        <v>520.47</v>
      </c>
      <c r="BG7" s="24">
        <v>715.42</v>
      </c>
      <c r="BH7" s="24">
        <v>474</v>
      </c>
      <c r="BI7" s="24">
        <v>614.62</v>
      </c>
      <c r="BJ7" s="24">
        <v>360.25</v>
      </c>
      <c r="BK7" s="24">
        <v>1206.79</v>
      </c>
      <c r="BL7" s="24">
        <v>1258.43</v>
      </c>
      <c r="BM7" s="24">
        <v>1163.75</v>
      </c>
      <c r="BN7" s="24">
        <v>1195.47</v>
      </c>
      <c r="BO7" s="24">
        <v>1168.69</v>
      </c>
      <c r="BP7" s="24">
        <v>1156.82</v>
      </c>
      <c r="BQ7" s="24">
        <v>73.650000000000006</v>
      </c>
      <c r="BR7" s="24">
        <v>70.7</v>
      </c>
      <c r="BS7" s="24">
        <v>71.39</v>
      </c>
      <c r="BT7" s="24">
        <v>65.81</v>
      </c>
      <c r="BU7" s="24">
        <v>65.27</v>
      </c>
      <c r="BV7" s="24">
        <v>71.84</v>
      </c>
      <c r="BW7" s="24">
        <v>73.36</v>
      </c>
      <c r="BX7" s="24">
        <v>72.599999999999994</v>
      </c>
      <c r="BY7" s="24">
        <v>69.430000000000007</v>
      </c>
      <c r="BZ7" s="24">
        <v>70.709999999999994</v>
      </c>
      <c r="CA7" s="24">
        <v>75.33</v>
      </c>
      <c r="CB7" s="24">
        <v>261.7</v>
      </c>
      <c r="CC7" s="24">
        <v>272.68</v>
      </c>
      <c r="CD7" s="24">
        <v>271.60000000000002</v>
      </c>
      <c r="CE7" s="24">
        <v>296.42</v>
      </c>
      <c r="CF7" s="24">
        <v>296.58999999999997</v>
      </c>
      <c r="CG7" s="24">
        <v>228.47</v>
      </c>
      <c r="CH7" s="24">
        <v>224.88</v>
      </c>
      <c r="CI7" s="24">
        <v>228.64</v>
      </c>
      <c r="CJ7" s="24">
        <v>239.46</v>
      </c>
      <c r="CK7" s="24">
        <v>233.15</v>
      </c>
      <c r="CL7" s="24">
        <v>215.73</v>
      </c>
      <c r="CM7" s="24">
        <v>29.84</v>
      </c>
      <c r="CN7" s="24">
        <v>30.92</v>
      </c>
      <c r="CO7" s="24">
        <v>29.66</v>
      </c>
      <c r="CP7" s="24">
        <v>27.47</v>
      </c>
      <c r="CQ7" s="24">
        <v>25.61</v>
      </c>
      <c r="CR7" s="24">
        <v>42.47</v>
      </c>
      <c r="CS7" s="24">
        <v>42.4</v>
      </c>
      <c r="CT7" s="24">
        <v>42.28</v>
      </c>
      <c r="CU7" s="24">
        <v>41.06</v>
      </c>
      <c r="CV7" s="24">
        <v>42.09</v>
      </c>
      <c r="CW7" s="24">
        <v>43.28</v>
      </c>
      <c r="CX7" s="24">
        <v>93.12</v>
      </c>
      <c r="CY7" s="24">
        <v>93.7</v>
      </c>
      <c r="CZ7" s="24">
        <v>93.45</v>
      </c>
      <c r="DA7" s="24">
        <v>93.65</v>
      </c>
      <c r="DB7" s="24">
        <v>94.29</v>
      </c>
      <c r="DC7" s="24">
        <v>83.75</v>
      </c>
      <c r="DD7" s="24">
        <v>84.19</v>
      </c>
      <c r="DE7" s="24">
        <v>84.34</v>
      </c>
      <c r="DF7" s="24">
        <v>84.34</v>
      </c>
      <c r="DG7" s="24">
        <v>84.73</v>
      </c>
      <c r="DH7" s="24">
        <v>86.21</v>
      </c>
      <c r="DI7" s="24">
        <v>26.96</v>
      </c>
      <c r="DJ7" s="24">
        <v>29.09</v>
      </c>
      <c r="DK7" s="24">
        <v>31.7</v>
      </c>
      <c r="DL7" s="24">
        <v>33.67</v>
      </c>
      <c r="DM7" s="24">
        <v>35.65</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0.03</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金光　みねか</cp:lastModifiedBy>
  <cp:lastPrinted>2025-02-07T02:33:33Z</cp:lastPrinted>
  <dcterms:created xsi:type="dcterms:W3CDTF">2025-01-24T07:12:29Z</dcterms:created>
  <dcterms:modified xsi:type="dcterms:W3CDTF">2025-02-07T02:35:42Z</dcterms:modified>
  <cp:category/>
</cp:coreProperties>
</file>