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５年度\240116　公営企業に係る経営比較分析表（令和４年度決算）の分析等について\04 提出（市町村→府）\27 国民健康保険南丹病院組合○\"/>
    </mc:Choice>
  </mc:AlternateContent>
  <xr:revisionPtr revIDLastSave="0" documentId="13_ncr:1_{C97947DB-87CE-4904-B119-5F68869E51FB}" xr6:coauthVersionLast="36" xr6:coauthVersionMax="36" xr10:uidLastSave="{00000000-0000-0000-0000-000000000000}"/>
  <workbookProtection workbookAlgorithmName="SHA-512" workbookHashValue="P1U1H3Zn2aAN/alRe1w8UIfuPnWHBaorEdIDxibIbxYhyCGXvRO+iTYmHGzWWgHJZtpXERGTZk2Tum2ANcWqBQ==" workbookSaltValue="eV9WrhAfuuVUkuXNPuZ8vw==" workbookSpinCount="100000" lockStructure="1"/>
  <bookViews>
    <workbookView xWindow="0" yWindow="0" windowWidth="20490" windowHeight="72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54" i="4"/>
  <c r="BX78" i="4"/>
  <c r="BX32"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54" i="4"/>
  <c r="EW32" i="4"/>
  <c r="EZ78" i="4"/>
  <c r="BI78" i="4"/>
  <c r="BI54" i="4"/>
  <c r="BI32" i="4"/>
  <c r="AT78" i="4"/>
  <c r="AT54" i="4"/>
  <c r="AT32" i="4"/>
  <c r="LK78" i="4"/>
  <c r="LJ54" i="4"/>
  <c r="LJ32" i="4"/>
  <c r="HX78" i="4"/>
  <c r="HV54" i="4"/>
  <c r="HV32" i="4"/>
  <c r="EK78" i="4"/>
  <c r="EH54" i="4"/>
  <c r="EH32" i="4"/>
  <c r="DV78" i="4"/>
  <c r="DS54" i="4"/>
  <c r="DS32" i="4"/>
  <c r="AE78" i="4"/>
  <c r="AE54" i="4"/>
  <c r="AE32" i="4"/>
  <c r="KU54" i="4"/>
  <c r="KU32" i="4"/>
  <c r="KV78" i="4"/>
  <c r="HI78" i="4"/>
  <c r="HG54" i="4"/>
  <c r="HG32"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<sst xmlns="http://schemas.openxmlformats.org/spreadsheetml/2006/main" count="342" uniqueCount="183">
  <si>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</si>
  <si>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</si>
  <si>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</si>
  <si>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</si>
  <si>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</si>
  <si>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</si>
  <si>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</si>
  <si>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</si>
  <si>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</si>
  <si>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</si>
  <si>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</si>
  <si>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</si>
  <si>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</si>
  <si>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</si>
  <si>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</si>
  <si>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</si>
  <si>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</si>
  <si>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</si>
  <si>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</si>
  <si>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</si>
  <si>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</si>
  <si>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</si>
  <si>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</si>
  <si>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</si>
  <si>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</si>
  <si>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</si>
  <si>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</si>
  <si>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</si>
  <si>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</si>
  <si>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</si>
  <si>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</si>
  <si>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</si>
  <si>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</si>
  <si>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</si>
  <si>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</si>
  <si>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</si>
  <si>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</si>
  <si>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</si>
  <si>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</si>
  <si>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</si>
  <si>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</si>
  <si>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</si>
  <si>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</si>
  <si>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</si>
  <si>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</si>
  <si>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</si>
  <si>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</si>
  <si>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</si>
  <si>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</si>
  <si>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</si>
  <si>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</si>
  <si>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</si>
  <si>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</si>
  <si>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</si>
  <si>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</si>
  <si>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</si>
  <si>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</si>
  <si>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</si>
  <si>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</si>
  <si>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</si>
  <si>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</si>
  <si>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</si>
  <si>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</si>
  <si>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</si>
  <si>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</si>
  <si>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</si>
  <si>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</si>
  <si>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</si>
  <si>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</si>
  <si>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</si>
  <si>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</si>
  <si>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</si>
  <si>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</si>
  <si>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</si>
  <si>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</si>
  <si>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</si>
  <si>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</si>
  <si>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</si>
  <si>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</si>
  <si>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</si>
  <si>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</si>
  <si>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</si>
  <si>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</si>
  <si>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</si>
  <si>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</si>
  <si>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</si>
  <si>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</si>
  <si>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</si>
  <si>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</si>
  <si>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</si>
  <si>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</si>
  <si>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</si>
  <si>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</si>
  <si>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</si>
  <si>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</si>
  <si>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</si>
  <si>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</si>
  <si>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</si>
  <si>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</si>
  <si>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</si>
  <si>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</si>
  <si>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</si>
  <si>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</si>
  <si>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</si>
  <si>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</si>
  <si>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</si>
  <si>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</si>
  <si>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</si>
  <si>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</si>
  <si>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</si>
  <si>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</si>
  <si>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</si>
  <si>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</si>
  <si>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</si>
  <si>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</si>
  <si>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</si>
  <si>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</si>
  <si>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</si>
  <si>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</si>
  <si>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</si>
  <si>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</si>
  <si>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</si>
  <si>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</si>
  <si>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</si>
  <si>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</si>
  <si>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</si>
  <si>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</si>
  <si>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</si>
  <si>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</si>
  <si>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</si>
  <si>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</si>
  <si>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</si>
  <si>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</si>
  <si>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</si>
  <si>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</si>
  <si>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</si>
  <si>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</si>
  <si>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</si>
  <si>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</si>
  <si>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</si>
  <si>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</si>
  <si>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</si>
  <si>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</si>
  <si>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</si>
  <si>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</si>
  <si>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</si>
  <si>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</si>
  <si>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</si>
  <si>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</si>
  <si>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</si>
  <si>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</si>
  <si>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</si>
  <si>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</si>
  <si>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</si>
  <si>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</si>
  <si>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</si>
  <si>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</si>
  <si>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</si>
  <si>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</si>
  <si>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</si>
  <si>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</si>
  <si>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</si>
  <si>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</si>
  <si>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</si>
  <si>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</si>
  <si>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</si>
  <si>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</si>
  <si>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</si>
  <si>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</si>
  <si>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</si>
  <si>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</si>
  <si>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</si>
  <si>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</si>
  <si>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</si>
  <si>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</si>
  <si>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</si>
  <si>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</si>
  <si>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</si>
  <si>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</si>
  <si>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南丹医療圏の最終拠点病院であることに高い意識を持ち、近隣の医療機関及び介護・福祉施設との連携を深め「急性期・がん診療を含む高度専門的医療」と「回復期・在宅支援機能」を持ち地域包括ケアシステムにおける中核病院の役割を担い地域完結型医療の提供を目指しています。慢性的な医師不足の中、救急・小児救急・周産期医療等の政策医療の責務も担い地域住民から高い評価を受けています。また南丹医療圏(南丹市･亀岡市･京丹波町)の災害拠点病院として災害医療も担っているとともに地域医療支援病院の承認も受けています。</t>
    <rPh sb="1" eb="3">
      <t>ナンタン</t>
    </rPh>
    <rPh sb="3" eb="5">
      <t>イリョウ</t>
    </rPh>
    <rPh sb="5" eb="6">
      <t>ケン</t>
    </rPh>
    <rPh sb="7" eb="9">
      <t>サイシュウ</t>
    </rPh>
    <rPh sb="9" eb="11">
      <t>キョテン</t>
    </rPh>
    <rPh sb="11" eb="13">
      <t>ビョウイン</t>
    </rPh>
    <rPh sb="19" eb="20">
      <t>タカ</t>
    </rPh>
    <rPh sb="21" eb="23">
      <t>イシキ</t>
    </rPh>
    <rPh sb="24" eb="25">
      <t>モ</t>
    </rPh>
    <rPh sb="27" eb="29">
      <t>キンリン</t>
    </rPh>
    <rPh sb="30" eb="32">
      <t>イリョウ</t>
    </rPh>
    <rPh sb="32" eb="34">
      <t>キカン</t>
    </rPh>
    <rPh sb="34" eb="35">
      <t>オヨ</t>
    </rPh>
    <rPh sb="36" eb="38">
      <t>カイゴ</t>
    </rPh>
    <rPh sb="39" eb="41">
      <t>フクシ</t>
    </rPh>
    <rPh sb="41" eb="43">
      <t>シセツ</t>
    </rPh>
    <rPh sb="45" eb="47">
      <t>レンケイ</t>
    </rPh>
    <rPh sb="48" eb="49">
      <t>フカ</t>
    </rPh>
    <rPh sb="51" eb="53">
      <t>キュウセイ</t>
    </rPh>
    <rPh sb="53" eb="54">
      <t>キ</t>
    </rPh>
    <rPh sb="57" eb="59">
      <t>シンリョウ</t>
    </rPh>
    <rPh sb="60" eb="61">
      <t>フク</t>
    </rPh>
    <rPh sb="62" eb="64">
      <t>コウド</t>
    </rPh>
    <rPh sb="64" eb="67">
      <t>センモンテキ</t>
    </rPh>
    <rPh sb="67" eb="69">
      <t>イリョウ</t>
    </rPh>
    <rPh sb="72" eb="74">
      <t>カイフク</t>
    </rPh>
    <rPh sb="74" eb="75">
      <t>キ</t>
    </rPh>
    <rPh sb="76" eb="78">
      <t>ザイタク</t>
    </rPh>
    <rPh sb="78" eb="80">
      <t>シエン</t>
    </rPh>
    <rPh sb="80" eb="82">
      <t>キノウ</t>
    </rPh>
    <rPh sb="84" eb="85">
      <t>モ</t>
    </rPh>
    <rPh sb="86" eb="88">
      <t>チイキ</t>
    </rPh>
    <rPh sb="88" eb="90">
      <t>ホウカツ</t>
    </rPh>
    <rPh sb="100" eb="102">
      <t>チュウカク</t>
    </rPh>
    <rPh sb="102" eb="104">
      <t>ビョウイン</t>
    </rPh>
    <rPh sb="105" eb="107">
      <t>ヤクワリ</t>
    </rPh>
    <rPh sb="108" eb="109">
      <t>ニナ</t>
    </rPh>
    <rPh sb="110" eb="114">
      <t>チイキカンケツ</t>
    </rPh>
    <rPh sb="114" eb="115">
      <t>カタ</t>
    </rPh>
    <rPh sb="115" eb="117">
      <t>イリョウ</t>
    </rPh>
    <rPh sb="118" eb="120">
      <t>テイキョウ</t>
    </rPh>
    <rPh sb="121" eb="123">
      <t>メザ</t>
    </rPh>
    <rPh sb="129" eb="131">
      <t>マンセイ</t>
    </rPh>
    <rPh sb="131" eb="132">
      <t>テキ</t>
    </rPh>
    <rPh sb="133" eb="135">
      <t>イシ</t>
    </rPh>
    <rPh sb="135" eb="137">
      <t>フソク</t>
    </rPh>
    <rPh sb="138" eb="139">
      <t>ナカ</t>
    </rPh>
    <rPh sb="140" eb="142">
      <t>キュウキュウ</t>
    </rPh>
    <rPh sb="143" eb="145">
      <t>ショウニ</t>
    </rPh>
    <rPh sb="145" eb="147">
      <t>キュウキュウ</t>
    </rPh>
    <rPh sb="148" eb="151">
      <t>シュウサンキ</t>
    </rPh>
    <rPh sb="151" eb="153">
      <t>イリョウ</t>
    </rPh>
    <rPh sb="153" eb="154">
      <t>トウ</t>
    </rPh>
    <rPh sb="155" eb="157">
      <t>セイサク</t>
    </rPh>
    <rPh sb="157" eb="159">
      <t>イリョウ</t>
    </rPh>
    <rPh sb="160" eb="162">
      <t>セキム</t>
    </rPh>
    <rPh sb="163" eb="164">
      <t>ニナ</t>
    </rPh>
    <rPh sb="165" eb="167">
      <t>チイキ</t>
    </rPh>
    <rPh sb="167" eb="169">
      <t>ジュウミン</t>
    </rPh>
    <rPh sb="171" eb="172">
      <t>タカ</t>
    </rPh>
    <rPh sb="173" eb="175">
      <t>ヒョウカ</t>
    </rPh>
    <rPh sb="176" eb="177">
      <t>ウ</t>
    </rPh>
    <rPh sb="185" eb="187">
      <t>ナンタン</t>
    </rPh>
    <rPh sb="187" eb="189">
      <t>イリョウ</t>
    </rPh>
    <rPh sb="189" eb="190">
      <t>ケン</t>
    </rPh>
    <rPh sb="191" eb="194">
      <t>ナンタンシ</t>
    </rPh>
    <rPh sb="195" eb="198">
      <t>カメオカシ</t>
    </rPh>
    <rPh sb="199" eb="202">
      <t>キョウタンバ</t>
    </rPh>
    <rPh sb="202" eb="203">
      <t>マチ</t>
    </rPh>
    <rPh sb="214" eb="216">
      <t>サイガイ</t>
    </rPh>
    <rPh sb="216" eb="218">
      <t>イリョウ</t>
    </rPh>
    <rPh sb="219" eb="220">
      <t>ニナ</t>
    </rPh>
    <rPh sb="228" eb="230">
      <t>チイキ</t>
    </rPh>
    <rPh sb="230" eb="232">
      <t>イリョウ</t>
    </rPh>
    <rPh sb="232" eb="234">
      <t>シエン</t>
    </rPh>
    <rPh sb="234" eb="236">
      <t>ビョウイン</t>
    </rPh>
    <rPh sb="237" eb="239">
      <t>ショウニン</t>
    </rPh>
    <rPh sb="240" eb="241">
      <t>ウ</t>
    </rPh>
    <phoneticPr fontId="5"/>
  </si>
  <si>
    <r>
      <t>　令和4年度につきましても、引き続きコロナ禍の1年となりましたが、入院患者数及び診療単価の増加により診療収入が増額しました。　　　　　　　　　　　　　　　　今後も引き続き当医療圏の拠点病院として</t>
    </r>
    <r>
      <rPr>
        <b/>
        <sz val="11"/>
        <rFont val="ＭＳ ゴシック"/>
        <family val="3"/>
        <charset val="128"/>
      </rPr>
      <t>、</t>
    </r>
    <r>
      <rPr>
        <sz val="11"/>
        <rFont val="ＭＳ ゴシック"/>
        <family val="3"/>
        <charset val="128"/>
      </rPr>
      <t>各医療機関との連携強化、政策医療の提供、患者及び医業収益の確保及び経営の安定化を図り、高齢化が進む当医療圏の患者ニーズに応えるべく課題である老朽化の進む施設建屋の建替えについて計画を進めています。また、地域医療支援病院として地域医療の充実・地元地域完結型医療を掲げ、地域住民の皆様に安心･安全な医療の提供に努めてまいります。</t>
    </r>
    <rPh sb="1" eb="3">
      <t>レイワ</t>
    </rPh>
    <rPh sb="14" eb="15">
      <t>ヒ</t>
    </rPh>
    <rPh sb="16" eb="17">
      <t>ツヅ</t>
    </rPh>
    <rPh sb="21" eb="22">
      <t>カ</t>
    </rPh>
    <rPh sb="24" eb="25">
      <t>ネン</t>
    </rPh>
    <rPh sb="33" eb="35">
      <t>ニュウイン</t>
    </rPh>
    <rPh sb="45" eb="47">
      <t>ゾウカ</t>
    </rPh>
    <rPh sb="50" eb="52">
      <t>シンリョウ</t>
    </rPh>
    <rPh sb="55" eb="57">
      <t>ゾウガク</t>
    </rPh>
    <rPh sb="78" eb="80">
      <t>コンゴ</t>
    </rPh>
    <rPh sb="81" eb="82">
      <t>ヒ</t>
    </rPh>
    <rPh sb="83" eb="84">
      <t>ツヅ</t>
    </rPh>
    <rPh sb="85" eb="86">
      <t>トウ</t>
    </rPh>
    <rPh sb="86" eb="89">
      <t>イリョウケン</t>
    </rPh>
    <rPh sb="90" eb="92">
      <t>キョテン</t>
    </rPh>
    <rPh sb="92" eb="94">
      <t>ビョウイン</t>
    </rPh>
    <rPh sb="101" eb="103">
      <t>キカン</t>
    </rPh>
    <rPh sb="105" eb="107">
      <t>レンケイ</t>
    </rPh>
    <rPh sb="107" eb="109">
      <t>キョウカ</t>
    </rPh>
    <rPh sb="110" eb="112">
      <t>セイサク</t>
    </rPh>
    <rPh sb="112" eb="114">
      <t>イリョウ</t>
    </rPh>
    <rPh sb="115" eb="117">
      <t>テイキョウ</t>
    </rPh>
    <rPh sb="118" eb="120">
      <t>カンジャ</t>
    </rPh>
    <rPh sb="120" eb="121">
      <t>オヨ</t>
    </rPh>
    <rPh sb="122" eb="124">
      <t>イギョウ</t>
    </rPh>
    <rPh sb="124" eb="126">
      <t>シュウエキ</t>
    </rPh>
    <rPh sb="127" eb="129">
      <t>カクホ</t>
    </rPh>
    <rPh sb="129" eb="130">
      <t>オヨ</t>
    </rPh>
    <rPh sb="131" eb="133">
      <t>ケイエイ</t>
    </rPh>
    <rPh sb="134" eb="136">
      <t>アンテイ</t>
    </rPh>
    <rPh sb="136" eb="137">
      <t>カ</t>
    </rPh>
    <rPh sb="138" eb="139">
      <t>ハカ</t>
    </rPh>
    <rPh sb="163" eb="165">
      <t>カダイ</t>
    </rPh>
    <rPh sb="179" eb="181">
      <t>タテカ</t>
    </rPh>
    <rPh sb="186" eb="188">
      <t>ケイカク</t>
    </rPh>
    <rPh sb="189" eb="190">
      <t>スス</t>
    </rPh>
    <rPh sb="199" eb="201">
      <t>チイキ</t>
    </rPh>
    <rPh sb="201" eb="203">
      <t>イリョウ</t>
    </rPh>
    <rPh sb="203" eb="205">
      <t>シエン</t>
    </rPh>
    <rPh sb="205" eb="207">
      <t>ビョウイン</t>
    </rPh>
    <rPh sb="210" eb="212">
      <t>チイキ</t>
    </rPh>
    <rPh sb="212" eb="214">
      <t>イリョウ</t>
    </rPh>
    <rPh sb="215" eb="217">
      <t>ジュウジツ</t>
    </rPh>
    <rPh sb="218" eb="220">
      <t>ジモト</t>
    </rPh>
    <rPh sb="220" eb="222">
      <t>チイキ</t>
    </rPh>
    <rPh sb="222" eb="224">
      <t>カンケツ</t>
    </rPh>
    <rPh sb="224" eb="225">
      <t>カタ</t>
    </rPh>
    <rPh sb="225" eb="227">
      <t>イリョウ</t>
    </rPh>
    <rPh sb="228" eb="229">
      <t>カカ</t>
    </rPh>
    <rPh sb="231" eb="233">
      <t>チイキ</t>
    </rPh>
    <rPh sb="233" eb="235">
      <t>ジュウミン</t>
    </rPh>
    <rPh sb="236" eb="238">
      <t>ミナサマ</t>
    </rPh>
    <rPh sb="239" eb="241">
      <t>アンシン</t>
    </rPh>
    <rPh sb="242" eb="244">
      <t>アンゼン</t>
    </rPh>
    <rPh sb="245" eb="247">
      <t>イリョウ</t>
    </rPh>
    <rPh sb="248" eb="250">
      <t>テイキョウ</t>
    </rPh>
    <rPh sb="251" eb="252">
      <t>ツト</t>
    </rPh>
    <phoneticPr fontId="5"/>
  </si>
  <si>
    <t>　令和4年度は、前年度に引き続き新型コロナウイルス感染症が蔓延した1年となりましたが、事業収入については、入院患者数及び一人当たりの診療単価が増加した事により医業収益が増額しました。またコロナ関連の各種支援も引き続きいただいた事も重なり総事業収益も増額しました。分析表で見ると②⑤⑥が伸び、費用面もそれぞれ増額しましたが、医業収益の増額により⑦⑧は低値で推移しています。④については、休床病棟(52床)を含んだものです。上記の結果、単年度黒字決算を6年間継続しており、健全経営を堅持しています。</t>
    <rPh sb="1" eb="3">
      <t>レイワ</t>
    </rPh>
    <rPh sb="4" eb="5">
      <t>ネン</t>
    </rPh>
    <rPh sb="5" eb="6">
      <t>ド</t>
    </rPh>
    <rPh sb="8" eb="9">
      <t>ゼン</t>
    </rPh>
    <rPh sb="9" eb="10">
      <t>ネン</t>
    </rPh>
    <rPh sb="10" eb="11">
      <t>ド</t>
    </rPh>
    <rPh sb="12" eb="13">
      <t>ヒ</t>
    </rPh>
    <rPh sb="14" eb="15">
      <t>ツヅ</t>
    </rPh>
    <rPh sb="16" eb="18">
      <t>シンガタ</t>
    </rPh>
    <rPh sb="25" eb="28">
      <t>カンセンショウ</t>
    </rPh>
    <rPh sb="29" eb="31">
      <t>マンエン</t>
    </rPh>
    <rPh sb="34" eb="35">
      <t>ネン</t>
    </rPh>
    <rPh sb="43" eb="45">
      <t>ジギョウ</t>
    </rPh>
    <rPh sb="45" eb="47">
      <t>シュウニュウ</t>
    </rPh>
    <rPh sb="53" eb="55">
      <t>ニュウイン</t>
    </rPh>
    <rPh sb="55" eb="57">
      <t>カンジャ</t>
    </rPh>
    <rPh sb="58" eb="59">
      <t>オヨ</t>
    </rPh>
    <rPh sb="60" eb="62">
      <t>ヒトリ</t>
    </rPh>
    <rPh sb="62" eb="63">
      <t>アタ</t>
    </rPh>
    <rPh sb="66" eb="68">
      <t>シンリョウ</t>
    </rPh>
    <rPh sb="68" eb="70">
      <t>タンカ</t>
    </rPh>
    <rPh sb="71" eb="73">
      <t>ゾウカ</t>
    </rPh>
    <rPh sb="75" eb="76">
      <t>コト</t>
    </rPh>
    <rPh sb="79" eb="81">
      <t>イギョウ</t>
    </rPh>
    <rPh sb="81" eb="83">
      <t>シュウエキ</t>
    </rPh>
    <rPh sb="84" eb="86">
      <t>ゾウガク</t>
    </rPh>
    <rPh sb="96" eb="98">
      <t>カンレン</t>
    </rPh>
    <rPh sb="99" eb="101">
      <t>カクシュ</t>
    </rPh>
    <rPh sb="101" eb="103">
      <t>シエン</t>
    </rPh>
    <rPh sb="104" eb="105">
      <t>ヒ</t>
    </rPh>
    <rPh sb="106" eb="107">
      <t>ツヅ</t>
    </rPh>
    <rPh sb="113" eb="114">
      <t>コト</t>
    </rPh>
    <rPh sb="115" eb="116">
      <t>カサ</t>
    </rPh>
    <rPh sb="118" eb="119">
      <t>ソウ</t>
    </rPh>
    <rPh sb="119" eb="121">
      <t>ジギョウ</t>
    </rPh>
    <rPh sb="121" eb="123">
      <t>シュウエキ</t>
    </rPh>
    <rPh sb="124" eb="126">
      <t>ゾウガク</t>
    </rPh>
    <rPh sb="131" eb="133">
      <t>ブンセキ</t>
    </rPh>
    <rPh sb="133" eb="134">
      <t>ヒョウ</t>
    </rPh>
    <rPh sb="135" eb="136">
      <t>ミ</t>
    </rPh>
    <rPh sb="142" eb="143">
      <t>ノ</t>
    </rPh>
    <rPh sb="145" eb="147">
      <t>ヒヨウ</t>
    </rPh>
    <rPh sb="147" eb="148">
      <t>メン</t>
    </rPh>
    <rPh sb="153" eb="155">
      <t>ゾウガク</t>
    </rPh>
    <rPh sb="162" eb="164">
      <t>イギョウ</t>
    </rPh>
    <rPh sb="164" eb="166">
      <t>シュウエキ</t>
    </rPh>
    <rPh sb="167" eb="169">
      <t>ゾウガク</t>
    </rPh>
    <rPh sb="193" eb="194">
      <t>ショウ</t>
    </rPh>
    <rPh sb="199" eb="200">
      <t>ショウ</t>
    </rPh>
    <rPh sb="210" eb="212">
      <t>ジョウキ</t>
    </rPh>
    <rPh sb="213" eb="215">
      <t>ケッカ</t>
    </rPh>
    <rPh sb="216" eb="219">
      <t>タンネンド</t>
    </rPh>
    <rPh sb="219" eb="221">
      <t>クロジ</t>
    </rPh>
    <rPh sb="221" eb="222">
      <t>ケツ</t>
    </rPh>
    <rPh sb="222" eb="223">
      <t>サン</t>
    </rPh>
    <rPh sb="225" eb="226">
      <t>ネン</t>
    </rPh>
    <rPh sb="226" eb="227">
      <t>カン</t>
    </rPh>
    <rPh sb="227" eb="229">
      <t>ケイゾク</t>
    </rPh>
    <rPh sb="234" eb="236">
      <t>ケンゼン</t>
    </rPh>
    <rPh sb="236" eb="238">
      <t>ケイエイ</t>
    </rPh>
    <rPh sb="239" eb="241">
      <t>ケンジ</t>
    </rPh>
    <phoneticPr fontId="5"/>
  </si>
  <si>
    <t>　①建屋の老朽化(本館診療棟 築48年・第一病棟 築34年・第二病棟及び看護専門学校 築20年)が進み類似病院と比較し高値となっています。②器械備品については、当医療圏の要である事の認識を深め、診療内容の充実(高度医療)・患者サービスの向上の為、医療機器等を順次更新及び新規の機器や管理システムを導入しておりますが、類似病院値を大きく上回る高値を示しています。③の1床当たりで見ると類似病院・全国比較において、低値(少額)を示しています。   　　　　　　　　　　　　　以上の事柄を踏まえ、当院は老朽化の解消に向け新病棟建設の実施設計中です。</t>
    <rPh sb="38" eb="40">
      <t>センモン</t>
    </rPh>
    <rPh sb="53" eb="55">
      <t>ビョウイン</t>
    </rPh>
    <rPh sb="123" eb="125">
      <t>イリョウ</t>
    </rPh>
    <rPh sb="125" eb="127">
      <t>キキ</t>
    </rPh>
    <rPh sb="127" eb="128">
      <t>トウ</t>
    </rPh>
    <rPh sb="129" eb="131">
      <t>ジュンジ</t>
    </rPh>
    <rPh sb="133" eb="134">
      <t>オヨ</t>
    </rPh>
    <rPh sb="158" eb="160">
      <t>ルイジ</t>
    </rPh>
    <rPh sb="160" eb="162">
      <t>ビョウイン</t>
    </rPh>
    <rPh sb="162" eb="163">
      <t>チ</t>
    </rPh>
    <rPh sb="164" eb="165">
      <t>オオ</t>
    </rPh>
    <rPh sb="167" eb="169">
      <t>ウワマワ</t>
    </rPh>
    <rPh sb="170" eb="172">
      <t>コウチ</t>
    </rPh>
    <rPh sb="173" eb="174">
      <t>シメ</t>
    </rPh>
    <rPh sb="183" eb="184">
      <t>ショウ</t>
    </rPh>
    <rPh sb="184" eb="185">
      <t>アタ</t>
    </rPh>
    <rPh sb="188" eb="189">
      <t>ミ</t>
    </rPh>
    <rPh sb="197" eb="199">
      <t>ビョウイン</t>
    </rPh>
    <rPh sb="209" eb="210">
      <t>テイ</t>
    </rPh>
    <rPh sb="235" eb="237">
      <t>イジョウ</t>
    </rPh>
    <rPh sb="238" eb="240">
      <t>コトガラ</t>
    </rPh>
    <rPh sb="241" eb="242">
      <t>フ</t>
    </rPh>
    <rPh sb="245" eb="247">
      <t>トウイン</t>
    </rPh>
    <rPh sb="248" eb="250">
      <t>ロウキュウ</t>
    </rPh>
    <rPh sb="250" eb="251">
      <t>カ</t>
    </rPh>
    <rPh sb="252" eb="254">
      <t>カイショウ</t>
    </rPh>
    <rPh sb="255" eb="256">
      <t>ム</t>
    </rPh>
    <rPh sb="260" eb="262">
      <t>ケンセツ</t>
    </rPh>
    <rPh sb="263" eb="264">
      <t>ジツ</t>
    </rPh>
    <rPh sb="264" eb="265">
      <t>シ</t>
    </rPh>
    <rPh sb="265" eb="267">
      <t>セッケイ</t>
    </rPh>
    <rPh sb="267" eb="268">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</si>
</sst>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69.8</c:v>
                </c:pt>
                <c:pt idx="1">
                  <c:v>71</c:v>
                </c:pt>
                <c:pt idx="2">
                  <c:v>67.5</c:v>
                </c:pt>
                <c:pt idx="3">
                  <c:v>69</c:v>
                </c:pt>
                <c:pt idx="4">
                  <c:v>70.3</c:v>
                </c:pt>
              </c:numCache>
            </c:numRef>
          </c:val>
          <c:extLst>
            <c:ext xmlns:c16="http://schemas.microsoft.com/office/drawing/2014/chart" uri="{C3380CC4-5D6E-409C-BE32-E72D297353CC}">
              <c16:uniqueId val="{00000000-B312-4B8A-8A4D-5CC5197367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B312-4B8A-8A4D-5CC5197367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16093</c:v>
                </c:pt>
                <c:pt idx="1">
                  <c:v>16145</c:v>
                </c:pt>
                <c:pt idx="2">
                  <c:v>17035</c:v>
                </c:pt>
                <c:pt idx="3">
                  <c:v>18625</c:v>
                </c:pt>
                <c:pt idx="4">
                  <c:v>19285</c:v>
                </c:pt>
              </c:numCache>
            </c:numRef>
          </c:val>
          <c:extLst>
            <c:ext xmlns:c16="http://schemas.microsoft.com/office/drawing/2014/chart" uri="{C3380CC4-5D6E-409C-BE32-E72D297353CC}">
              <c16:uniqueId val="{00000000-943B-4F98-BE08-975EEAF2D27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943B-4F98-BE08-975EEAF2D27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53074</c:v>
                </c:pt>
                <c:pt idx="1">
                  <c:v>53566</c:v>
                </c:pt>
                <c:pt idx="2">
                  <c:v>53426</c:v>
                </c:pt>
                <c:pt idx="3">
                  <c:v>58320</c:v>
                </c:pt>
                <c:pt idx="4">
                  <c:v>58787</c:v>
                </c:pt>
              </c:numCache>
            </c:numRef>
          </c:val>
          <c:extLst>
            <c:ext xmlns:c16="http://schemas.microsoft.com/office/drawing/2014/chart" uri="{C3380CC4-5D6E-409C-BE32-E72D297353CC}">
              <c16:uniqueId val="{00000000-E3D8-4D18-B408-C792CD4C689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E3D8-4D18-B408-C792CD4C689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5.2</c:v>
                </c:pt>
                <c:pt idx="1">
                  <c:v>4.9000000000000004</c:v>
                </c:pt>
                <c:pt idx="2">
                  <c:v>4.8</c:v>
                </c:pt>
                <c:pt idx="3">
                  <c:v>0</c:v>
                </c:pt>
                <c:pt idx="4">
                  <c:v>0</c:v>
                </c:pt>
              </c:numCache>
            </c:numRef>
          </c:val>
          <c:extLst>
            <c:ext xmlns:c16="http://schemas.microsoft.com/office/drawing/2014/chart" uri="{C3380CC4-5D6E-409C-BE32-E72D297353CC}">
              <c16:uniqueId val="{00000000-73DE-4754-B6E0-375DA4865F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73DE-4754-B6E0-375DA4865F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96.2</c:v>
                </c:pt>
                <c:pt idx="1">
                  <c:v>96.5</c:v>
                </c:pt>
                <c:pt idx="2">
                  <c:v>91.4</c:v>
                </c:pt>
                <c:pt idx="3">
                  <c:v>98.4</c:v>
                </c:pt>
                <c:pt idx="4">
                  <c:v>98.7</c:v>
                </c:pt>
              </c:numCache>
            </c:numRef>
          </c:val>
          <c:extLst>
            <c:ext xmlns:c16="http://schemas.microsoft.com/office/drawing/2014/chart" uri="{C3380CC4-5D6E-409C-BE32-E72D297353CC}">
              <c16:uniqueId val="{00000000-4BEF-4744-B213-BF236AA301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4BEF-4744-B213-BF236AA301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97.2</c:v>
                </c:pt>
                <c:pt idx="1">
                  <c:v>97.7</c:v>
                </c:pt>
                <c:pt idx="2">
                  <c:v>92.9</c:v>
                </c:pt>
                <c:pt idx="3">
                  <c:v>99.8</c:v>
                </c:pt>
                <c:pt idx="4">
                  <c:v>100.1</c:v>
                </c:pt>
              </c:numCache>
            </c:numRef>
          </c:val>
          <c:extLst>
            <c:ext xmlns:c16="http://schemas.microsoft.com/office/drawing/2014/chart" uri="{C3380CC4-5D6E-409C-BE32-E72D297353CC}">
              <c16:uniqueId val="{00000000-A33F-4BAA-ADCD-BE69510627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33F-4BAA-ADCD-BE69510627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100.3</c:v>
                </c:pt>
                <c:pt idx="2">
                  <c:v>100.7</c:v>
                </c:pt>
                <c:pt idx="3">
                  <c:v>105.2</c:v>
                </c:pt>
                <c:pt idx="4">
                  <c:v>105</c:v>
                </c:pt>
              </c:numCache>
            </c:numRef>
          </c:val>
          <c:extLst>
            <c:ext xmlns:c16="http://schemas.microsoft.com/office/drawing/2014/chart" uri="{C3380CC4-5D6E-409C-BE32-E72D297353CC}">
              <c16:uniqueId val="{00000000-34F4-445B-8CC2-741BEC82A5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34F4-445B-8CC2-741BEC82A5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65.2</c:v>
                </c:pt>
                <c:pt idx="1">
                  <c:v>67.7</c:v>
                </c:pt>
                <c:pt idx="2">
                  <c:v>65.5</c:v>
                </c:pt>
                <c:pt idx="3">
                  <c:v>70.099999999999994</c:v>
                </c:pt>
                <c:pt idx="4">
                  <c:v>71.7</c:v>
                </c:pt>
              </c:numCache>
            </c:numRef>
          </c:val>
          <c:extLst>
            <c:ext xmlns:c16="http://schemas.microsoft.com/office/drawing/2014/chart" uri="{C3380CC4-5D6E-409C-BE32-E72D297353CC}">
              <c16:uniqueId val="{00000000-FF30-4AB8-A152-73709BDBBC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FF30-4AB8-A152-73709BDBBC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72.8</c:v>
                </c:pt>
                <c:pt idx="1">
                  <c:v>76.400000000000006</c:v>
                </c:pt>
                <c:pt idx="2">
                  <c:v>78.7</c:v>
                </c:pt>
                <c:pt idx="3">
                  <c:v>76.900000000000006</c:v>
                </c:pt>
                <c:pt idx="4">
                  <c:v>78.099999999999994</c:v>
                </c:pt>
              </c:numCache>
            </c:numRef>
          </c:val>
          <c:extLst>
            <c:ext xmlns:c16="http://schemas.microsoft.com/office/drawing/2014/chart" uri="{C3380CC4-5D6E-409C-BE32-E72D297353CC}">
              <c16:uniqueId val="{00000000-5826-40D8-9E15-A4E1F9501A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5826-40D8-9E15-A4E1F9501A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43962345</c:v>
                </c:pt>
                <c:pt idx="1">
                  <c:v>44581063</c:v>
                </c:pt>
                <c:pt idx="2">
                  <c:v>37398955</c:v>
                </c:pt>
                <c:pt idx="3">
                  <c:v>45359263</c:v>
                </c:pt>
                <c:pt idx="4">
                  <c:v>45818780</c:v>
                </c:pt>
              </c:numCache>
            </c:numRef>
          </c:val>
          <c:extLst>
            <c:ext xmlns:c16="http://schemas.microsoft.com/office/drawing/2014/chart" uri="{C3380CC4-5D6E-409C-BE32-E72D297353CC}">
              <c16:uniqueId val="{00000000-0AC0-4B49-8D10-9B4FBDA2F2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0AC0-4B49-8D10-9B4FBDA2F2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22.1</c:v>
                </c:pt>
                <c:pt idx="1">
                  <c:v>21.8</c:v>
                </c:pt>
                <c:pt idx="2">
                  <c:v>23.7</c:v>
                </c:pt>
                <c:pt idx="3">
                  <c:v>24.2</c:v>
                </c:pt>
                <c:pt idx="4">
                  <c:v>24.3</c:v>
                </c:pt>
              </c:numCache>
            </c:numRef>
          </c:val>
          <c:extLst>
            <c:ext xmlns:c16="http://schemas.microsoft.com/office/drawing/2014/chart" uri="{C3380CC4-5D6E-409C-BE32-E72D297353CC}">
              <c16:uniqueId val="{00000000-DE50-4015-949F-6EC9093861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DE50-4015-949F-6EC9093861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52.3</c:v>
                </c:pt>
                <c:pt idx="1">
                  <c:v>51</c:v>
                </c:pt>
                <c:pt idx="2">
                  <c:v>53.7</c:v>
                </c:pt>
                <c:pt idx="3">
                  <c:v>49.8</c:v>
                </c:pt>
                <c:pt idx="4">
                  <c:v>50.2</c:v>
                </c:pt>
              </c:numCache>
            </c:numRef>
          </c:val>
          <c:extLst>
            <c:ext xmlns:c16="http://schemas.microsoft.com/office/drawing/2014/chart" uri="{C3380CC4-5D6E-409C-BE32-E72D297353CC}">
              <c16:uniqueId val="{00000000-E7FD-41AE-A5A5-15B03E1437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E7FD-41AE-A5A5-15B03E1437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京都府国民健康保険南丹病院組合　京都中部総合医療センタ－</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10</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へ 災 地</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464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33447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380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380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100.7</v>
      </c>
      <c r="AU33" s="129"/>
      <c r="AV33" s="129"/>
      <c r="AW33" s="129"/>
      <c r="AX33" s="129"/>
      <c r="AY33" s="129"/>
      <c r="AZ33" s="129"/>
      <c r="BA33" s="129"/>
      <c r="BB33" s="129"/>
      <c r="BC33" s="129"/>
      <c r="BD33" s="129"/>
      <c r="BE33" s="129"/>
      <c r="BF33" s="129"/>
      <c r="BG33" s="129"/>
      <c r="BH33" s="130"/>
      <c r="BI33" s="128">
        <f>データ!AL7</f>
        <v>105.2</v>
      </c>
      <c r="BJ33" s="129"/>
      <c r="BK33" s="129"/>
      <c r="BL33" s="129"/>
      <c r="BM33" s="129"/>
      <c r="BN33" s="129"/>
      <c r="BO33" s="129"/>
      <c r="BP33" s="129"/>
      <c r="BQ33" s="129"/>
      <c r="BR33" s="129"/>
      <c r="BS33" s="129"/>
      <c r="BT33" s="129"/>
      <c r="BU33" s="129"/>
      <c r="BV33" s="129"/>
      <c r="BW33" s="130"/>
      <c r="BX33" s="128">
        <f>データ!AM7</f>
        <v>105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97.2</v>
      </c>
      <c r="DE33" s="129"/>
      <c r="DF33" s="129"/>
      <c r="DG33" s="129"/>
      <c r="DH33" s="129"/>
      <c r="DI33" s="129"/>
      <c r="DJ33" s="129"/>
      <c r="DK33" s="129"/>
      <c r="DL33" s="129"/>
      <c r="DM33" s="129"/>
      <c r="DN33" s="129"/>
      <c r="DO33" s="129"/>
      <c r="DP33" s="129"/>
      <c r="DQ33" s="129"/>
      <c r="DR33" s="130"/>
      <c r="DS33" s="128">
        <f>データ!AU7</f>
        <v>97.7</v>
      </c>
      <c r="DT33" s="129"/>
      <c r="DU33" s="129"/>
      <c r="DV33" s="129"/>
      <c r="DW33" s="129"/>
      <c r="DX33" s="129"/>
      <c r="DY33" s="129"/>
      <c r="DZ33" s="129"/>
      <c r="EA33" s="129"/>
      <c r="EB33" s="129"/>
      <c r="EC33" s="129"/>
      <c r="ED33" s="129"/>
      <c r="EE33" s="129"/>
      <c r="EF33" s="129"/>
      <c r="EG33" s="130"/>
      <c r="EH33" s="128">
        <f>データ!AV7</f>
        <v>92.9</v>
      </c>
      <c r="EI33" s="129"/>
      <c r="EJ33" s="129"/>
      <c r="EK33" s="129"/>
      <c r="EL33" s="129"/>
      <c r="EM33" s="129"/>
      <c r="EN33" s="129"/>
      <c r="EO33" s="129"/>
      <c r="EP33" s="129"/>
      <c r="EQ33" s="129"/>
      <c r="ER33" s="129"/>
      <c r="ES33" s="129"/>
      <c r="ET33" s="129"/>
      <c r="EU33" s="129"/>
      <c r="EV33" s="130"/>
      <c r="EW33" s="128">
        <f>データ!AW7</f>
        <v>99.8</v>
      </c>
      <c r="EX33" s="129"/>
      <c r="EY33" s="129"/>
      <c r="EZ33" s="129"/>
      <c r="FA33" s="129"/>
      <c r="FB33" s="129"/>
      <c r="FC33" s="129"/>
      <c r="FD33" s="129"/>
      <c r="FE33" s="129"/>
      <c r="FF33" s="129"/>
      <c r="FG33" s="129"/>
      <c r="FH33" s="129"/>
      <c r="FI33" s="129"/>
      <c r="FJ33" s="129"/>
      <c r="FK33" s="130"/>
      <c r="FL33" s="128">
        <f>データ!AX7</f>
        <v>100.1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96.2</v>
      </c>
      <c r="GS33" s="129"/>
      <c r="GT33" s="129"/>
      <c r="GU33" s="129"/>
      <c r="GV33" s="129"/>
      <c r="GW33" s="129"/>
      <c r="GX33" s="129"/>
      <c r="GY33" s="129"/>
      <c r="GZ33" s="129"/>
      <c r="HA33" s="129"/>
      <c r="HB33" s="129"/>
      <c r="HC33" s="129"/>
      <c r="HD33" s="129"/>
      <c r="HE33" s="129"/>
      <c r="HF33" s="130"/>
      <c r="HG33" s="128">
        <f>データ!BF7</f>
        <v>96.5</v>
      </c>
      <c r="HH33" s="129"/>
      <c r="HI33" s="129"/>
      <c r="HJ33" s="129"/>
      <c r="HK33" s="129"/>
      <c r="HL33" s="129"/>
      <c r="HM33" s="129"/>
      <c r="HN33" s="129"/>
      <c r="HO33" s="129"/>
      <c r="HP33" s="129"/>
      <c r="HQ33" s="129"/>
      <c r="HR33" s="129"/>
      <c r="HS33" s="129"/>
      <c r="HT33" s="129"/>
      <c r="HU33" s="130"/>
      <c r="HV33" s="128">
        <f>データ!BG7</f>
        <v>91.4</v>
      </c>
      <c r="HW33" s="129"/>
      <c r="HX33" s="129"/>
      <c r="HY33" s="129"/>
      <c r="HZ33" s="129"/>
      <c r="IA33" s="129"/>
      <c r="IB33" s="129"/>
      <c r="IC33" s="129"/>
      <c r="ID33" s="129"/>
      <c r="IE33" s="129"/>
      <c r="IF33" s="129"/>
      <c r="IG33" s="129"/>
      <c r="IH33" s="129"/>
      <c r="II33" s="129"/>
      <c r="IJ33" s="130"/>
      <c r="IK33" s="128">
        <f>データ!BH7</f>
        <v>98.4</v>
      </c>
      <c r="IL33" s="129"/>
      <c r="IM33" s="129"/>
      <c r="IN33" s="129"/>
      <c r="IO33" s="129"/>
      <c r="IP33" s="129"/>
      <c r="IQ33" s="129"/>
      <c r="IR33" s="129"/>
      <c r="IS33" s="129"/>
      <c r="IT33" s="129"/>
      <c r="IU33" s="129"/>
      <c r="IV33" s="129"/>
      <c r="IW33" s="129"/>
      <c r="IX33" s="129"/>
      <c r="IY33" s="130"/>
      <c r="IZ33" s="128">
        <f>データ!BI7</f>
        <v>98.7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69.8</v>
      </c>
      <c r="KG33" s="129"/>
      <c r="KH33" s="129"/>
      <c r="KI33" s="129"/>
      <c r="KJ33" s="129"/>
      <c r="KK33" s="129"/>
      <c r="KL33" s="129"/>
      <c r="KM33" s="129"/>
      <c r="KN33" s="129"/>
      <c r="KO33" s="129"/>
      <c r="KP33" s="129"/>
      <c r="KQ33" s="129"/>
      <c r="KR33" s="129"/>
      <c r="KS33" s="129"/>
      <c r="KT33" s="130"/>
      <c r="KU33" s="128">
        <f>データ!BQ7</f>
        <v>71</v>
      </c>
      <c r="KV33" s="129"/>
      <c r="KW33" s="129"/>
      <c r="KX33" s="129"/>
      <c r="KY33" s="129"/>
      <c r="KZ33" s="129"/>
      <c r="LA33" s="129"/>
      <c r="LB33" s="129"/>
      <c r="LC33" s="129"/>
      <c r="LD33" s="129"/>
      <c r="LE33" s="129"/>
      <c r="LF33" s="129"/>
      <c r="LG33" s="129"/>
      <c r="LH33" s="129"/>
      <c r="LI33" s="130"/>
      <c r="LJ33" s="128">
        <f>データ!BR7</f>
        <v>67.5</v>
      </c>
      <c r="LK33" s="129"/>
      <c r="LL33" s="129"/>
      <c r="LM33" s="129"/>
      <c r="LN33" s="129"/>
      <c r="LO33" s="129"/>
      <c r="LP33" s="129"/>
      <c r="LQ33" s="129"/>
      <c r="LR33" s="129"/>
      <c r="LS33" s="129"/>
      <c r="LT33" s="129"/>
      <c r="LU33" s="129"/>
      <c r="LV33" s="129"/>
      <c r="LW33" s="129"/>
      <c r="LX33" s="130"/>
      <c r="LY33" s="128">
        <f>データ!BS7</f>
        <v>69</v>
      </c>
      <c r="LZ33" s="129"/>
      <c r="MA33" s="129"/>
      <c r="MB33" s="129"/>
      <c r="MC33" s="129"/>
      <c r="MD33" s="129"/>
      <c r="ME33" s="129"/>
      <c r="MF33" s="129"/>
      <c r="MG33" s="129"/>
      <c r="MH33" s="129"/>
      <c r="MI33" s="129"/>
      <c r="MJ33" s="129"/>
      <c r="MK33" s="129"/>
      <c r="ML33" s="129"/>
      <c r="MM33" s="130"/>
      <c r="MN33" s="128">
        <f>データ!BT7</f>
        <v>70.3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181</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182</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53074</v>
      </c>
      <c r="Q55" s="144"/>
      <c r="R55" s="144"/>
      <c r="S55" s="144"/>
      <c r="T55" s="144"/>
      <c r="U55" s="144"/>
      <c r="V55" s="144"/>
      <c r="W55" s="144"/>
      <c r="X55" s="144"/>
      <c r="Y55" s="144"/>
      <c r="Z55" s="144"/>
      <c r="AA55" s="144"/>
      <c r="AB55" s="144"/>
      <c r="AC55" s="144"/>
      <c r="AD55" s="145"/>
      <c r="AE55" s="143">
        <f>データ!CB7</f>
        <v>53566</v>
      </c>
      <c r="AF55" s="144"/>
      <c r="AG55" s="144"/>
      <c r="AH55" s="144"/>
      <c r="AI55" s="144"/>
      <c r="AJ55" s="144"/>
      <c r="AK55" s="144"/>
      <c r="AL55" s="144"/>
      <c r="AM55" s="144"/>
      <c r="AN55" s="144"/>
      <c r="AO55" s="144"/>
      <c r="AP55" s="144"/>
      <c r="AQ55" s="144"/>
      <c r="AR55" s="144"/>
      <c r="AS55" s="145"/>
      <c r="AT55" s="143">
        <f>データ!CC7</f>
        <v>53426</v>
      </c>
      <c r="AU55" s="144"/>
      <c r="AV55" s="144"/>
      <c r="AW55" s="144"/>
      <c r="AX55" s="144"/>
      <c r="AY55" s="144"/>
      <c r="AZ55" s="144"/>
      <c r="BA55" s="144"/>
      <c r="BB55" s="144"/>
      <c r="BC55" s="144"/>
      <c r="BD55" s="144"/>
      <c r="BE55" s="144"/>
      <c r="BF55" s="144"/>
      <c r="BG55" s="144"/>
      <c r="BH55" s="145"/>
      <c r="BI55" s="143">
        <f>データ!CD7</f>
        <v>58320</v>
      </c>
      <c r="BJ55" s="144"/>
      <c r="BK55" s="144"/>
      <c r="BL55" s="144"/>
      <c r="BM55" s="144"/>
      <c r="BN55" s="144"/>
      <c r="BO55" s="144"/>
      <c r="BP55" s="144"/>
      <c r="BQ55" s="144"/>
      <c r="BR55" s="144"/>
      <c r="BS55" s="144"/>
      <c r="BT55" s="144"/>
      <c r="BU55" s="144"/>
      <c r="BV55" s="144"/>
      <c r="BW55" s="145"/>
      <c r="BX55" s="143">
        <f>データ!CE7</f>
        <v>58787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16093</v>
      </c>
      <c r="DE55" s="144"/>
      <c r="DF55" s="144"/>
      <c r="DG55" s="144"/>
      <c r="DH55" s="144"/>
      <c r="DI55" s="144"/>
      <c r="DJ55" s="144"/>
      <c r="DK55" s="144"/>
      <c r="DL55" s="144"/>
      <c r="DM55" s="144"/>
      <c r="DN55" s="144"/>
      <c r="DO55" s="144"/>
      <c r="DP55" s="144"/>
      <c r="DQ55" s="144"/>
      <c r="DR55" s="145"/>
      <c r="DS55" s="143">
        <f>データ!CM7</f>
        <v>16145</v>
      </c>
      <c r="DT55" s="144"/>
      <c r="DU55" s="144"/>
      <c r="DV55" s="144"/>
      <c r="DW55" s="144"/>
      <c r="DX55" s="144"/>
      <c r="DY55" s="144"/>
      <c r="DZ55" s="144"/>
      <c r="EA55" s="144"/>
      <c r="EB55" s="144"/>
      <c r="EC55" s="144"/>
      <c r="ED55" s="144"/>
      <c r="EE55" s="144"/>
      <c r="EF55" s="144"/>
      <c r="EG55" s="145"/>
      <c r="EH55" s="143">
        <f>データ!CN7</f>
        <v>17035</v>
      </c>
      <c r="EI55" s="144"/>
      <c r="EJ55" s="144"/>
      <c r="EK55" s="144"/>
      <c r="EL55" s="144"/>
      <c r="EM55" s="144"/>
      <c r="EN55" s="144"/>
      <c r="EO55" s="144"/>
      <c r="EP55" s="144"/>
      <c r="EQ55" s="144"/>
      <c r="ER55" s="144"/>
      <c r="ES55" s="144"/>
      <c r="ET55" s="144"/>
      <c r="EU55" s="144"/>
      <c r="EV55" s="145"/>
      <c r="EW55" s="143">
        <f>データ!CO7</f>
        <v>18625</v>
      </c>
      <c r="EX55" s="144"/>
      <c r="EY55" s="144"/>
      <c r="EZ55" s="144"/>
      <c r="FA55" s="144"/>
      <c r="FB55" s="144"/>
      <c r="FC55" s="144"/>
      <c r="FD55" s="144"/>
      <c r="FE55" s="144"/>
      <c r="FF55" s="144"/>
      <c r="FG55" s="144"/>
      <c r="FH55" s="144"/>
      <c r="FI55" s="144"/>
      <c r="FJ55" s="144"/>
      <c r="FK55" s="145"/>
      <c r="FL55" s="143">
        <f>データ!CP7</f>
        <v>19285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52.3</v>
      </c>
      <c r="GS55" s="129"/>
      <c r="GT55" s="129"/>
      <c r="GU55" s="129"/>
      <c r="GV55" s="129"/>
      <c r="GW55" s="129"/>
      <c r="GX55" s="129"/>
      <c r="GY55" s="129"/>
      <c r="GZ55" s="129"/>
      <c r="HA55" s="129"/>
      <c r="HB55" s="129"/>
      <c r="HC55" s="129"/>
      <c r="HD55" s="129"/>
      <c r="HE55" s="129"/>
      <c r="HF55" s="130"/>
      <c r="HG55" s="128">
        <f>データ!CX7</f>
        <v>51</v>
      </c>
      <c r="HH55" s="129"/>
      <c r="HI55" s="129"/>
      <c r="HJ55" s="129"/>
      <c r="HK55" s="129"/>
      <c r="HL55" s="129"/>
      <c r="HM55" s="129"/>
      <c r="HN55" s="129"/>
      <c r="HO55" s="129"/>
      <c r="HP55" s="129"/>
      <c r="HQ55" s="129"/>
      <c r="HR55" s="129"/>
      <c r="HS55" s="129"/>
      <c r="HT55" s="129"/>
      <c r="HU55" s="130"/>
      <c r="HV55" s="128">
        <f>データ!CY7</f>
        <v>53.7</v>
      </c>
      <c r="HW55" s="129"/>
      <c r="HX55" s="129"/>
      <c r="HY55" s="129"/>
      <c r="HZ55" s="129"/>
      <c r="IA55" s="129"/>
      <c r="IB55" s="129"/>
      <c r="IC55" s="129"/>
      <c r="ID55" s="129"/>
      <c r="IE55" s="129"/>
      <c r="IF55" s="129"/>
      <c r="IG55" s="129"/>
      <c r="IH55" s="129"/>
      <c r="II55" s="129"/>
      <c r="IJ55" s="130"/>
      <c r="IK55" s="128">
        <f>データ!CZ7</f>
        <v>49.8</v>
      </c>
      <c r="IL55" s="129"/>
      <c r="IM55" s="129"/>
      <c r="IN55" s="129"/>
      <c r="IO55" s="129"/>
      <c r="IP55" s="129"/>
      <c r="IQ55" s="129"/>
      <c r="IR55" s="129"/>
      <c r="IS55" s="129"/>
      <c r="IT55" s="129"/>
      <c r="IU55" s="129"/>
      <c r="IV55" s="129"/>
      <c r="IW55" s="129"/>
      <c r="IX55" s="129"/>
      <c r="IY55" s="130"/>
      <c r="IZ55" s="128">
        <f>データ!DA7</f>
        <v>50.2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22.1</v>
      </c>
      <c r="KG55" s="129"/>
      <c r="KH55" s="129"/>
      <c r="KI55" s="129"/>
      <c r="KJ55" s="129"/>
      <c r="KK55" s="129"/>
      <c r="KL55" s="129"/>
      <c r="KM55" s="129"/>
      <c r="KN55" s="129"/>
      <c r="KO55" s="129"/>
      <c r="KP55" s="129"/>
      <c r="KQ55" s="129"/>
      <c r="KR55" s="129"/>
      <c r="KS55" s="129"/>
      <c r="KT55" s="130"/>
      <c r="KU55" s="128">
        <f>データ!DI7</f>
        <v>21.8</v>
      </c>
      <c r="KV55" s="129"/>
      <c r="KW55" s="129"/>
      <c r="KX55" s="129"/>
      <c r="KY55" s="129"/>
      <c r="KZ55" s="129"/>
      <c r="LA55" s="129"/>
      <c r="LB55" s="129"/>
      <c r="LC55" s="129"/>
      <c r="LD55" s="129"/>
      <c r="LE55" s="129"/>
      <c r="LF55" s="129"/>
      <c r="LG55" s="129"/>
      <c r="LH55" s="129"/>
      <c r="LI55" s="130"/>
      <c r="LJ55" s="128">
        <f>データ!DJ7</f>
        <v>23.7</v>
      </c>
      <c r="LK55" s="129"/>
      <c r="LL55" s="129"/>
      <c r="LM55" s="129"/>
      <c r="LN55" s="129"/>
      <c r="LO55" s="129"/>
      <c r="LP55" s="129"/>
      <c r="LQ55" s="129"/>
      <c r="LR55" s="129"/>
      <c r="LS55" s="129"/>
      <c r="LT55" s="129"/>
      <c r="LU55" s="129"/>
      <c r="LV55" s="129"/>
      <c r="LW55" s="129"/>
      <c r="LX55" s="130"/>
      <c r="LY55" s="128">
        <f>データ!DK7</f>
        <v>24.2</v>
      </c>
      <c r="LZ55" s="129"/>
      <c r="MA55" s="129"/>
      <c r="MB55" s="129"/>
      <c r="MC55" s="129"/>
      <c r="MD55" s="129"/>
      <c r="ME55" s="129"/>
      <c r="MF55" s="129"/>
      <c r="MG55" s="129"/>
      <c r="MH55" s="129"/>
      <c r="MI55" s="129"/>
      <c r="MJ55" s="129"/>
      <c r="MK55" s="129"/>
      <c r="ML55" s="129"/>
      <c r="MM55" s="130"/>
      <c r="MN55" s="128">
        <f>データ!DL7</f>
        <v>24.3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59108</v>
      </c>
      <c r="Q56" s="144"/>
      <c r="R56" s="144"/>
      <c r="S56" s="144"/>
      <c r="T56" s="144"/>
      <c r="U56" s="144"/>
      <c r="V56" s="144"/>
      <c r="W56" s="144"/>
      <c r="X56" s="144"/>
      <c r="Y56" s="144"/>
      <c r="Z56" s="144"/>
      <c r="AA56" s="144"/>
      <c r="AB56" s="144"/>
      <c r="AC56" s="144"/>
      <c r="AD56" s="145"/>
      <c r="AE56" s="143">
        <f>データ!CG7</f>
        <v>60271</v>
      </c>
      <c r="AF56" s="144"/>
      <c r="AG56" s="144"/>
      <c r="AH56" s="144"/>
      <c r="AI56" s="144"/>
      <c r="AJ56" s="144"/>
      <c r="AK56" s="144"/>
      <c r="AL56" s="144"/>
      <c r="AM56" s="144"/>
      <c r="AN56" s="144"/>
      <c r="AO56" s="144"/>
      <c r="AP56" s="144"/>
      <c r="AQ56" s="144"/>
      <c r="AR56" s="144"/>
      <c r="AS56" s="145"/>
      <c r="AT56" s="143">
        <f>データ!CH7</f>
        <v>63766</v>
      </c>
      <c r="AU56" s="144"/>
      <c r="AV56" s="144"/>
      <c r="AW56" s="144"/>
      <c r="AX56" s="144"/>
      <c r="AY56" s="144"/>
      <c r="AZ56" s="144"/>
      <c r="BA56" s="144"/>
      <c r="BB56" s="144"/>
      <c r="BC56" s="144"/>
      <c r="BD56" s="144"/>
      <c r="BE56" s="144"/>
      <c r="BF56" s="144"/>
      <c r="BG56" s="144"/>
      <c r="BH56" s="145"/>
      <c r="BI56" s="143">
        <f>データ!CI7</f>
        <v>66386</v>
      </c>
      <c r="BJ56" s="144"/>
      <c r="BK56" s="144"/>
      <c r="BL56" s="144"/>
      <c r="BM56" s="144"/>
      <c r="BN56" s="144"/>
      <c r="BO56" s="144"/>
      <c r="BP56" s="144"/>
      <c r="BQ56" s="144"/>
      <c r="BR56" s="144"/>
      <c r="BS56" s="144"/>
      <c r="BT56" s="144"/>
      <c r="BU56" s="144"/>
      <c r="BV56" s="144"/>
      <c r="BW56" s="145"/>
      <c r="BX56" s="143">
        <f>データ!CJ7</f>
        <v>69418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15887</v>
      </c>
      <c r="DE56" s="144"/>
      <c r="DF56" s="144"/>
      <c r="DG56" s="144"/>
      <c r="DH56" s="144"/>
      <c r="DI56" s="144"/>
      <c r="DJ56" s="144"/>
      <c r="DK56" s="144"/>
      <c r="DL56" s="144"/>
      <c r="DM56" s="144"/>
      <c r="DN56" s="144"/>
      <c r="DO56" s="144"/>
      <c r="DP56" s="144"/>
      <c r="DQ56" s="144"/>
      <c r="DR56" s="145"/>
      <c r="DS56" s="143">
        <f>データ!CR7</f>
        <v>16979</v>
      </c>
      <c r="DT56" s="144"/>
      <c r="DU56" s="144"/>
      <c r="DV56" s="144"/>
      <c r="DW56" s="144"/>
      <c r="DX56" s="144"/>
      <c r="DY56" s="144"/>
      <c r="DZ56" s="144"/>
      <c r="EA56" s="144"/>
      <c r="EB56" s="144"/>
      <c r="EC56" s="144"/>
      <c r="ED56" s="144"/>
      <c r="EE56" s="144"/>
      <c r="EF56" s="144"/>
      <c r="EG56" s="145"/>
      <c r="EH56" s="143">
        <f>データ!CS7</f>
        <v>18423</v>
      </c>
      <c r="EI56" s="144"/>
      <c r="EJ56" s="144"/>
      <c r="EK56" s="144"/>
      <c r="EL56" s="144"/>
      <c r="EM56" s="144"/>
      <c r="EN56" s="144"/>
      <c r="EO56" s="144"/>
      <c r="EP56" s="144"/>
      <c r="EQ56" s="144"/>
      <c r="ER56" s="144"/>
      <c r="ES56" s="144"/>
      <c r="ET56" s="144"/>
      <c r="EU56" s="144"/>
      <c r="EV56" s="145"/>
      <c r="EW56" s="143">
        <f>データ!CT7</f>
        <v>19190</v>
      </c>
      <c r="EX56" s="144"/>
      <c r="EY56" s="144"/>
      <c r="EZ56" s="144"/>
      <c r="FA56" s="144"/>
      <c r="FB56" s="144"/>
      <c r="FC56" s="144"/>
      <c r="FD56" s="144"/>
      <c r="FE56" s="144"/>
      <c r="FF56" s="144"/>
      <c r="FG56" s="144"/>
      <c r="FH56" s="144"/>
      <c r="FI56" s="144"/>
      <c r="FJ56" s="144"/>
      <c r="FK56" s="145"/>
      <c r="FL56" s="143">
        <f>データ!CU7</f>
        <v>19216</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180</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5.2</v>
      </c>
      <c r="Q79" s="129"/>
      <c r="R79" s="129"/>
      <c r="S79" s="129"/>
      <c r="T79" s="129"/>
      <c r="U79" s="129"/>
      <c r="V79" s="129"/>
      <c r="W79" s="129"/>
      <c r="X79" s="129"/>
      <c r="Y79" s="129"/>
      <c r="Z79" s="129"/>
      <c r="AA79" s="129"/>
      <c r="AB79" s="129"/>
      <c r="AC79" s="129"/>
      <c r="AD79" s="130"/>
      <c r="AE79" s="128">
        <f>データ!DT7</f>
        <v>4.9000000000000004</v>
      </c>
      <c r="AF79" s="129"/>
      <c r="AG79" s="129"/>
      <c r="AH79" s="129"/>
      <c r="AI79" s="129"/>
      <c r="AJ79" s="129"/>
      <c r="AK79" s="129"/>
      <c r="AL79" s="129"/>
      <c r="AM79" s="129"/>
      <c r="AN79" s="129"/>
      <c r="AO79" s="129"/>
      <c r="AP79" s="129"/>
      <c r="AQ79" s="129"/>
      <c r="AR79" s="129"/>
      <c r="AS79" s="130"/>
      <c r="AT79" s="128">
        <f>データ!DU7</f>
        <v>4.8</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65.2</v>
      </c>
      <c r="DH79" s="129"/>
      <c r="DI79" s="129"/>
      <c r="DJ79" s="129"/>
      <c r="DK79" s="129"/>
      <c r="DL79" s="129"/>
      <c r="DM79" s="129"/>
      <c r="DN79" s="129"/>
      <c r="DO79" s="129"/>
      <c r="DP79" s="129"/>
      <c r="DQ79" s="129"/>
      <c r="DR79" s="129"/>
      <c r="DS79" s="129"/>
      <c r="DT79" s="129"/>
      <c r="DU79" s="130"/>
      <c r="DV79" s="128">
        <f>データ!EE7</f>
        <v>67.7</v>
      </c>
      <c r="DW79" s="129"/>
      <c r="DX79" s="129"/>
      <c r="DY79" s="129"/>
      <c r="DZ79" s="129"/>
      <c r="EA79" s="129"/>
      <c r="EB79" s="129"/>
      <c r="EC79" s="129"/>
      <c r="ED79" s="129"/>
      <c r="EE79" s="129"/>
      <c r="EF79" s="129"/>
      <c r="EG79" s="129"/>
      <c r="EH79" s="129"/>
      <c r="EI79" s="129"/>
      <c r="EJ79" s="130"/>
      <c r="EK79" s="128">
        <f>データ!EF7</f>
        <v>65.5</v>
      </c>
      <c r="EL79" s="129"/>
      <c r="EM79" s="129"/>
      <c r="EN79" s="129"/>
      <c r="EO79" s="129"/>
      <c r="EP79" s="129"/>
      <c r="EQ79" s="129"/>
      <c r="ER79" s="129"/>
      <c r="ES79" s="129"/>
      <c r="ET79" s="129"/>
      <c r="EU79" s="129"/>
      <c r="EV79" s="129"/>
      <c r="EW79" s="129"/>
      <c r="EX79" s="129"/>
      <c r="EY79" s="130"/>
      <c r="EZ79" s="128">
        <f>データ!EG7</f>
        <v>70.099999999999994</v>
      </c>
      <c r="FA79" s="129"/>
      <c r="FB79" s="129"/>
      <c r="FC79" s="129"/>
      <c r="FD79" s="129"/>
      <c r="FE79" s="129"/>
      <c r="FF79" s="129"/>
      <c r="FG79" s="129"/>
      <c r="FH79" s="129"/>
      <c r="FI79" s="129"/>
      <c r="FJ79" s="129"/>
      <c r="FK79" s="129"/>
      <c r="FL79" s="129"/>
      <c r="FM79" s="129"/>
      <c r="FN79" s="130"/>
      <c r="FO79" s="128">
        <f>データ!EH7</f>
        <v>71.7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72.8</v>
      </c>
      <c r="GU79" s="129"/>
      <c r="GV79" s="129"/>
      <c r="GW79" s="129"/>
      <c r="GX79" s="129"/>
      <c r="GY79" s="129"/>
      <c r="GZ79" s="129"/>
      <c r="HA79" s="129"/>
      <c r="HB79" s="129"/>
      <c r="HC79" s="129"/>
      <c r="HD79" s="129"/>
      <c r="HE79" s="129"/>
      <c r="HF79" s="129"/>
      <c r="HG79" s="129"/>
      <c r="HH79" s="130"/>
      <c r="HI79" s="128">
        <f>データ!EP7</f>
        <v>76.400000000000006</v>
      </c>
      <c r="HJ79" s="129"/>
      <c r="HK79" s="129"/>
      <c r="HL79" s="129"/>
      <c r="HM79" s="129"/>
      <c r="HN79" s="129"/>
      <c r="HO79" s="129"/>
      <c r="HP79" s="129"/>
      <c r="HQ79" s="129"/>
      <c r="HR79" s="129"/>
      <c r="HS79" s="129"/>
      <c r="HT79" s="129"/>
      <c r="HU79" s="129"/>
      <c r="HV79" s="129"/>
      <c r="HW79" s="130"/>
      <c r="HX79" s="128">
        <f>データ!EQ7</f>
        <v>78.7</v>
      </c>
      <c r="HY79" s="129"/>
      <c r="HZ79" s="129"/>
      <c r="IA79" s="129"/>
      <c r="IB79" s="129"/>
      <c r="IC79" s="129"/>
      <c r="ID79" s="129"/>
      <c r="IE79" s="129"/>
      <c r="IF79" s="129"/>
      <c r="IG79" s="129"/>
      <c r="IH79" s="129"/>
      <c r="II79" s="129"/>
      <c r="IJ79" s="129"/>
      <c r="IK79" s="129"/>
      <c r="IL79" s="130"/>
      <c r="IM79" s="128">
        <f>データ!ER7</f>
        <v>76.900000000000006</v>
      </c>
      <c r="IN79" s="129"/>
      <c r="IO79" s="129"/>
      <c r="IP79" s="129"/>
      <c r="IQ79" s="129"/>
      <c r="IR79" s="129"/>
      <c r="IS79" s="129"/>
      <c r="IT79" s="129"/>
      <c r="IU79" s="129"/>
      <c r="IV79" s="129"/>
      <c r="IW79" s="129"/>
      <c r="IX79" s="129"/>
      <c r="IY79" s="129"/>
      <c r="IZ79" s="129"/>
      <c r="JA79" s="130"/>
      <c r="JB79" s="128">
        <f>データ!ES7</f>
        <v>78.099999999999994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43962345</v>
      </c>
      <c r="KH79" s="144"/>
      <c r="KI79" s="144"/>
      <c r="KJ79" s="144"/>
      <c r="KK79" s="144"/>
      <c r="KL79" s="144"/>
      <c r="KM79" s="144"/>
      <c r="KN79" s="144"/>
      <c r="KO79" s="144"/>
      <c r="KP79" s="144"/>
      <c r="KQ79" s="144"/>
      <c r="KR79" s="144"/>
      <c r="KS79" s="144"/>
      <c r="KT79" s="144"/>
      <c r="KU79" s="145"/>
      <c r="KV79" s="143">
        <f>データ!FA7</f>
        <v>44581063</v>
      </c>
      <c r="KW79" s="144"/>
      <c r="KX79" s="144"/>
      <c r="KY79" s="144"/>
      <c r="KZ79" s="144"/>
      <c r="LA79" s="144"/>
      <c r="LB79" s="144"/>
      <c r="LC79" s="144"/>
      <c r="LD79" s="144"/>
      <c r="LE79" s="144"/>
      <c r="LF79" s="144"/>
      <c r="LG79" s="144"/>
      <c r="LH79" s="144"/>
      <c r="LI79" s="144"/>
      <c r="LJ79" s="145"/>
      <c r="LK79" s="143">
        <f>データ!FB7</f>
        <v>37398955</v>
      </c>
      <c r="LL79" s="144"/>
      <c r="LM79" s="144"/>
      <c r="LN79" s="144"/>
      <c r="LO79" s="144"/>
      <c r="LP79" s="144"/>
      <c r="LQ79" s="144"/>
      <c r="LR79" s="144"/>
      <c r="LS79" s="144"/>
      <c r="LT79" s="144"/>
      <c r="LU79" s="144"/>
      <c r="LV79" s="144"/>
      <c r="LW79" s="144"/>
      <c r="LX79" s="144"/>
      <c r="LY79" s="145"/>
      <c r="LZ79" s="143">
        <f>データ!FC7</f>
        <v>45359263</v>
      </c>
      <c r="MA79" s="144"/>
      <c r="MB79" s="144"/>
      <c r="MC79" s="144"/>
      <c r="MD79" s="144"/>
      <c r="ME79" s="144"/>
      <c r="MF79" s="144"/>
      <c r="MG79" s="144"/>
      <c r="MH79" s="144"/>
      <c r="MI79" s="144"/>
      <c r="MJ79" s="144"/>
      <c r="MK79" s="144"/>
      <c r="ML79" s="144"/>
      <c r="MM79" s="144"/>
      <c r="MN79" s="145"/>
      <c r="MO79" s="143">
        <f>データ!FD7</f>
        <v>45818780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47442477</v>
      </c>
      <c r="KH80" s="144"/>
      <c r="KI80" s="144"/>
      <c r="KJ80" s="144"/>
      <c r="KK80" s="144"/>
      <c r="KL80" s="144"/>
      <c r="KM80" s="144"/>
      <c r="KN80" s="144"/>
      <c r="KO80" s="144"/>
      <c r="KP80" s="144"/>
      <c r="KQ80" s="144"/>
      <c r="KR80" s="144"/>
      <c r="KS80" s="144"/>
      <c r="KT80" s="144"/>
      <c r="KU80" s="145"/>
      <c r="KV80" s="143">
        <f>データ!FF7</f>
        <v>48164556</v>
      </c>
      <c r="KW80" s="144"/>
      <c r="KX80" s="144"/>
      <c r="KY80" s="144"/>
      <c r="KZ80" s="144"/>
      <c r="LA80" s="144"/>
      <c r="LB80" s="144"/>
      <c r="LC80" s="144"/>
      <c r="LD80" s="144"/>
      <c r="LE80" s="144"/>
      <c r="LF80" s="144"/>
      <c r="LG80" s="144"/>
      <c r="LH80" s="144"/>
      <c r="LI80" s="144"/>
      <c r="LJ80" s="145"/>
      <c r="LK80" s="143">
        <f>データ!FG7</f>
        <v>49637382</v>
      </c>
      <c r="LL80" s="144"/>
      <c r="LM80" s="144"/>
      <c r="LN80" s="144"/>
      <c r="LO80" s="144"/>
      <c r="LP80" s="144"/>
      <c r="LQ80" s="144"/>
      <c r="LR80" s="144"/>
      <c r="LS80" s="144"/>
      <c r="LT80" s="144"/>
      <c r="LU80" s="144"/>
      <c r="LV80" s="144"/>
      <c r="LW80" s="144"/>
      <c r="LX80" s="144"/>
      <c r="LY80" s="145"/>
      <c r="LZ80" s="143">
        <f>データ!FH7</f>
        <v>50098024</v>
      </c>
      <c r="MA80" s="144"/>
      <c r="MB80" s="144"/>
      <c r="MC80" s="144"/>
      <c r="MD80" s="144"/>
      <c r="ME80" s="144"/>
      <c r="MF80" s="144"/>
      <c r="MG80" s="144"/>
      <c r="MH80" s="144"/>
      <c r="MI80" s="144"/>
      <c r="MJ80" s="144"/>
      <c r="MK80" s="144"/>
      <c r="ML80" s="144"/>
      <c r="MM80" s="144"/>
      <c r="MN80" s="145"/>
      <c r="MO80" s="143">
        <f>データ!FI7</f>
        <v>50586262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LBqNvkX9q4c/jj7r6B4bNo0rNnYZgTUffkW1E1LbkxYOEBYFqVMWXw/FxMvdsSidTRPRxvxj2uktMYql3yPAw==" saltValue="YuDoJL67cuRk8ceY3DfpK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268046</v>
      </c>
      <c r="D6" s="50">
        <f t="shared" si="2"/>
        <v>46</v>
      </c>
      <c r="E6" s="50">
        <f t="shared" si="2"/>
        <v>6</v>
      </c>
      <c r="F6" s="50">
        <f t="shared" si="2"/>
        <v>0</v>
      </c>
      <c r="G6" s="50">
        <f t="shared" si="2"/>
        <v>1</v>
      </c>
      <c r="H6" s="158" t="str">
        <f>IF(H8&lt;&gt;I8,H8,"")&amp;IF(I8&lt;&gt;J8,I8,"")&amp;"　"&amp;J8</f>
        <v>京都府国民健康保険南丹病院組合　京都中部総合医療センタ－</v>
      </c>
      <c r="I6" s="159"/>
      <c r="J6" s="160"/>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31</v>
      </c>
      <c r="R6" s="50" t="str">
        <f t="shared" si="3"/>
        <v>対象</v>
      </c>
      <c r="S6" s="50" t="str">
        <f t="shared" si="3"/>
        <v>ド 透 I 未 訓 ガ</v>
      </c>
      <c r="T6" s="50" t="str">
        <f t="shared" si="3"/>
        <v>救 臨 感 へ 災 地</v>
      </c>
      <c r="U6" s="51" t="str">
        <f>U8</f>
        <v>-</v>
      </c>
      <c r="V6" s="51">
        <f>V8</f>
        <v>33447</v>
      </c>
      <c r="W6" s="50" t="str">
        <f>W8</f>
        <v>-</v>
      </c>
      <c r="X6" s="50" t="str">
        <f t="shared" ref="X6" si="4">X8</f>
        <v>第２種該当</v>
      </c>
      <c r="Y6" s="50" t="str">
        <f t="shared" si="3"/>
        <v>７：１</v>
      </c>
      <c r="Z6" s="51">
        <f t="shared" si="3"/>
        <v>450</v>
      </c>
      <c r="AA6" s="51" t="str">
        <f t="shared" si="3"/>
        <v>-</v>
      </c>
      <c r="AB6" s="51">
        <f t="shared" si="3"/>
        <v>10</v>
      </c>
      <c r="AC6" s="51" t="str">
        <f t="shared" si="3"/>
        <v>-</v>
      </c>
      <c r="AD6" s="51">
        <f t="shared" si="3"/>
        <v>4</v>
      </c>
      <c r="AE6" s="51">
        <f t="shared" si="3"/>
        <v>464</v>
      </c>
      <c r="AF6" s="51">
        <f t="shared" si="3"/>
        <v>380</v>
      </c>
      <c r="AG6" s="51" t="str">
        <f t="shared" si="3"/>
        <v>-</v>
      </c>
      <c r="AH6" s="51">
        <f t="shared" si="3"/>
        <v>380</v>
      </c>
      <c r="AI6" s="52">
        <f>IF(AI8="-",NA(),AI8)</f>
        <v>100</v>
      </c>
      <c r="AJ6" s="52">
        <f t="shared" ref="AJ6:AR6" si="5">IF(AJ8="-",NA(),AJ8)</f>
        <v>100.3</v>
      </c>
      <c r="AK6" s="52">
        <f t="shared" si="5"/>
        <v>100.7</v>
      </c>
      <c r="AL6" s="52">
        <f t="shared" si="5"/>
        <v>105.2</v>
      </c>
      <c r="AM6" s="52">
        <f t="shared" si="5"/>
        <v>105</v>
      </c>
      <c r="AN6" s="52">
        <f t="shared" si="5"/>
        <v>99</v>
      </c>
      <c r="AO6" s="52">
        <f t="shared" si="5"/>
        <v>99</v>
      </c>
      <c r="AP6" s="52">
        <f t="shared" si="5"/>
        <v>103.9</v>
      </c>
      <c r="AQ6" s="52">
        <f t="shared" si="5"/>
        <v>106.6</v>
      </c>
      <c r="AR6" s="52">
        <f t="shared" si="5"/>
        <v>103.5</v>
      </c>
      <c r="AS6" s="52" t="str">
        <f>IF(AS8="-","【-】","【"&amp;SUBSTITUTE(TEXT(AS8,"#,##0.0"),"-","△")&amp;"】")</f>
        <v>【103.5】</v>
      </c>
      <c r="AT6" s="52">
        <f>IF(AT8="-",NA(),AT8)</f>
        <v>97.2</v>
      </c>
      <c r="AU6" s="52">
        <f t="shared" ref="AU6:BC6" si="6">IF(AU8="-",NA(),AU8)</f>
        <v>97.7</v>
      </c>
      <c r="AV6" s="52">
        <f t="shared" si="6"/>
        <v>92.9</v>
      </c>
      <c r="AW6" s="52">
        <f t="shared" si="6"/>
        <v>99.8</v>
      </c>
      <c r="AX6" s="52">
        <f t="shared" si="6"/>
        <v>100.1</v>
      </c>
      <c r="AY6" s="52">
        <f t="shared" si="6"/>
        <v>92.3</v>
      </c>
      <c r="AZ6" s="52">
        <f t="shared" si="6"/>
        <v>92.4</v>
      </c>
      <c r="BA6" s="52">
        <f t="shared" si="6"/>
        <v>87.5</v>
      </c>
      <c r="BB6" s="52">
        <f t="shared" si="6"/>
        <v>89.4</v>
      </c>
      <c r="BC6" s="52">
        <f t="shared" si="6"/>
        <v>88.9</v>
      </c>
      <c r="BD6" s="52" t="str">
        <f>IF(BD8="-","【-】","【"&amp;SUBSTITUTE(TEXT(BD8,"#,##0.0"),"-","△")&amp;"】")</f>
        <v>【86.4】</v>
      </c>
      <c r="BE6" s="52">
        <f>IF(BE8="-",NA(),BE8)</f>
        <v>96.2</v>
      </c>
      <c r="BF6" s="52">
        <f t="shared" ref="BF6:BN6" si="7">IF(BF8="-",NA(),BF8)</f>
        <v>96.5</v>
      </c>
      <c r="BG6" s="52">
        <f t="shared" si="7"/>
        <v>91.4</v>
      </c>
      <c r="BH6" s="52">
        <f t="shared" si="7"/>
        <v>98.4</v>
      </c>
      <c r="BI6" s="52">
        <f t="shared" si="7"/>
        <v>98.7</v>
      </c>
      <c r="BJ6" s="52">
        <f t="shared" si="7"/>
        <v>89.7</v>
      </c>
      <c r="BK6" s="52">
        <f t="shared" si="7"/>
        <v>89.9</v>
      </c>
      <c r="BL6" s="52">
        <f t="shared" si="7"/>
        <v>84.9</v>
      </c>
      <c r="BM6" s="52">
        <f t="shared" si="7"/>
        <v>86.9</v>
      </c>
      <c r="BN6" s="52">
        <f t="shared" si="7"/>
        <v>86.4</v>
      </c>
      <c r="BO6" s="52" t="str">
        <f>IF(BO8="-","【-】","【"&amp;SUBSTITUTE(TEXT(BO8,"#,##0.0"),"-","△")&amp;"】")</f>
        <v>【83.7】</v>
      </c>
      <c r="BP6" s="52">
        <f>IF(BP8="-",NA(),BP8)</f>
        <v>69.8</v>
      </c>
      <c r="BQ6" s="52">
        <f t="shared" ref="BQ6:BY6" si="8">IF(BQ8="-",NA(),BQ8)</f>
        <v>71</v>
      </c>
      <c r="BR6" s="52">
        <f t="shared" si="8"/>
        <v>67.5</v>
      </c>
      <c r="BS6" s="52">
        <f t="shared" si="8"/>
        <v>69</v>
      </c>
      <c r="BT6" s="52">
        <f t="shared" si="8"/>
        <v>70.3</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53074</v>
      </c>
      <c r="CB6" s="53">
        <f t="shared" ref="CB6:CJ6" si="9">IF(CB8="-",NA(),CB8)</f>
        <v>53566</v>
      </c>
      <c r="CC6" s="53">
        <f t="shared" si="9"/>
        <v>53426</v>
      </c>
      <c r="CD6" s="53">
        <f t="shared" si="9"/>
        <v>58320</v>
      </c>
      <c r="CE6" s="53">
        <f t="shared" si="9"/>
        <v>58787</v>
      </c>
      <c r="CF6" s="53">
        <f t="shared" si="9"/>
        <v>59108</v>
      </c>
      <c r="CG6" s="53">
        <f t="shared" si="9"/>
        <v>60271</v>
      </c>
      <c r="CH6" s="53">
        <f t="shared" si="9"/>
        <v>63766</v>
      </c>
      <c r="CI6" s="53">
        <f t="shared" si="9"/>
        <v>66386</v>
      </c>
      <c r="CJ6" s="53">
        <f t="shared" si="9"/>
        <v>69418</v>
      </c>
      <c r="CK6" s="52" t="str">
        <f>IF(CK8="-","【-】","【"&amp;SUBSTITUTE(TEXT(CK8,"#,##0"),"-","△")&amp;"】")</f>
        <v>【61,837】</v>
      </c>
      <c r="CL6" s="53">
        <f>IF(CL8="-",NA(),CL8)</f>
        <v>16093</v>
      </c>
      <c r="CM6" s="53">
        <f t="shared" ref="CM6:CU6" si="10">IF(CM8="-",NA(),CM8)</f>
        <v>16145</v>
      </c>
      <c r="CN6" s="53">
        <f t="shared" si="10"/>
        <v>17035</v>
      </c>
      <c r="CO6" s="53">
        <f t="shared" si="10"/>
        <v>18625</v>
      </c>
      <c r="CP6" s="53">
        <f t="shared" si="10"/>
        <v>19285</v>
      </c>
      <c r="CQ6" s="53">
        <f t="shared" si="10"/>
        <v>15887</v>
      </c>
      <c r="CR6" s="53">
        <f t="shared" si="10"/>
        <v>16979</v>
      </c>
      <c r="CS6" s="53">
        <f t="shared" si="10"/>
        <v>18423</v>
      </c>
      <c r="CT6" s="53">
        <f t="shared" si="10"/>
        <v>19190</v>
      </c>
      <c r="CU6" s="53">
        <f t="shared" si="10"/>
        <v>19216</v>
      </c>
      <c r="CV6" s="52" t="str">
        <f>IF(CV8="-","【-】","【"&amp;SUBSTITUTE(TEXT(CV8,"#,##0"),"-","△")&amp;"】")</f>
        <v>【17,600】</v>
      </c>
      <c r="CW6" s="52">
        <f>IF(CW8="-",NA(),CW8)</f>
        <v>52.3</v>
      </c>
      <c r="CX6" s="52">
        <f t="shared" ref="CX6:DF6" si="11">IF(CX8="-",NA(),CX8)</f>
        <v>51</v>
      </c>
      <c r="CY6" s="52">
        <f t="shared" si="11"/>
        <v>53.7</v>
      </c>
      <c r="CZ6" s="52">
        <f t="shared" si="11"/>
        <v>49.8</v>
      </c>
      <c r="DA6" s="52">
        <f t="shared" si="11"/>
        <v>50.2</v>
      </c>
      <c r="DB6" s="52">
        <f t="shared" si="11"/>
        <v>53</v>
      </c>
      <c r="DC6" s="52">
        <f t="shared" si="11"/>
        <v>53</v>
      </c>
      <c r="DD6" s="52">
        <f t="shared" si="11"/>
        <v>56.7</v>
      </c>
      <c r="DE6" s="52">
        <f t="shared" si="11"/>
        <v>54.2</v>
      </c>
      <c r="DF6" s="52">
        <f t="shared" si="11"/>
        <v>53.9</v>
      </c>
      <c r="DG6" s="52" t="str">
        <f>IF(DG8="-","【-】","【"&amp;SUBSTITUTE(TEXT(DG8,"#,##0.0"),"-","△")&amp;"】")</f>
        <v>【55.6】</v>
      </c>
      <c r="DH6" s="52">
        <f>IF(DH8="-",NA(),DH8)</f>
        <v>22.1</v>
      </c>
      <c r="DI6" s="52">
        <f t="shared" ref="DI6:DQ6" si="12">IF(DI8="-",NA(),DI8)</f>
        <v>21.8</v>
      </c>
      <c r="DJ6" s="52">
        <f t="shared" si="12"/>
        <v>23.7</v>
      </c>
      <c r="DK6" s="52">
        <f t="shared" si="12"/>
        <v>24.2</v>
      </c>
      <c r="DL6" s="52">
        <f t="shared" si="12"/>
        <v>24.3</v>
      </c>
      <c r="DM6" s="52">
        <f t="shared" si="12"/>
        <v>25.8</v>
      </c>
      <c r="DN6" s="52">
        <f t="shared" si="12"/>
        <v>26.4</v>
      </c>
      <c r="DO6" s="52">
        <f t="shared" si="12"/>
        <v>26.2</v>
      </c>
      <c r="DP6" s="52">
        <f t="shared" si="12"/>
        <v>26.3</v>
      </c>
      <c r="DQ6" s="52">
        <f t="shared" si="12"/>
        <v>26.3</v>
      </c>
      <c r="DR6" s="52" t="str">
        <f>IF(DR8="-","【-】","【"&amp;SUBSTITUTE(TEXT(DR8,"#,##0.0"),"-","△")&amp;"】")</f>
        <v>【25.1】</v>
      </c>
      <c r="DS6" s="52">
        <f>IF(DS8="-",NA(),DS8)</f>
        <v>5.2</v>
      </c>
      <c r="DT6" s="52">
        <f t="shared" ref="DT6:EB6" si="13">IF(DT8="-",NA(),DT8)</f>
        <v>4.9000000000000004</v>
      </c>
      <c r="DU6" s="52">
        <f t="shared" si="13"/>
        <v>4.8</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65.2</v>
      </c>
      <c r="EE6" s="52">
        <f t="shared" ref="EE6:EM6" si="14">IF(EE8="-",NA(),EE8)</f>
        <v>67.7</v>
      </c>
      <c r="EF6" s="52">
        <f t="shared" si="14"/>
        <v>65.5</v>
      </c>
      <c r="EG6" s="52">
        <f t="shared" si="14"/>
        <v>70.099999999999994</v>
      </c>
      <c r="EH6" s="52">
        <f t="shared" si="14"/>
        <v>71.7</v>
      </c>
      <c r="EI6" s="52">
        <f t="shared" si="14"/>
        <v>53.7</v>
      </c>
      <c r="EJ6" s="52">
        <f t="shared" si="14"/>
        <v>56.4</v>
      </c>
      <c r="EK6" s="52">
        <f t="shared" si="14"/>
        <v>56.8</v>
      </c>
      <c r="EL6" s="52">
        <f t="shared" si="14"/>
        <v>58.5</v>
      </c>
      <c r="EM6" s="52">
        <f t="shared" si="14"/>
        <v>57.4</v>
      </c>
      <c r="EN6" s="52" t="str">
        <f>IF(EN8="-","【-】","【"&amp;SUBSTITUTE(TEXT(EN8,"#,##0.0"),"-","△")&amp;"】")</f>
        <v>【56.4】</v>
      </c>
      <c r="EO6" s="52">
        <f>IF(EO8="-",NA(),EO8)</f>
        <v>72.8</v>
      </c>
      <c r="EP6" s="52">
        <f t="shared" ref="EP6:EX6" si="15">IF(EP8="-",NA(),EP8)</f>
        <v>76.400000000000006</v>
      </c>
      <c r="EQ6" s="52">
        <f t="shared" si="15"/>
        <v>78.7</v>
      </c>
      <c r="ER6" s="52">
        <f t="shared" si="15"/>
        <v>76.900000000000006</v>
      </c>
      <c r="ES6" s="52">
        <f t="shared" si="15"/>
        <v>78.099999999999994</v>
      </c>
      <c r="ET6" s="52">
        <f t="shared" si="15"/>
        <v>69.3</v>
      </c>
      <c r="EU6" s="52">
        <f t="shared" si="15"/>
        <v>71.099999999999994</v>
      </c>
      <c r="EV6" s="52">
        <f t="shared" si="15"/>
        <v>69.8</v>
      </c>
      <c r="EW6" s="52">
        <f t="shared" si="15"/>
        <v>69.7</v>
      </c>
      <c r="EX6" s="52">
        <f t="shared" si="15"/>
        <v>68.8</v>
      </c>
      <c r="EY6" s="52" t="str">
        <f>IF(EY8="-","【-】","【"&amp;SUBSTITUTE(TEXT(EY8,"#,##0.0"),"-","△")&amp;"】")</f>
        <v>【70.7】</v>
      </c>
      <c r="EZ6" s="53">
        <f>IF(EZ8="-",NA(),EZ8)</f>
        <v>43962345</v>
      </c>
      <c r="FA6" s="53">
        <f t="shared" ref="FA6:FI6" si="16">IF(FA8="-",NA(),FA8)</f>
        <v>44581063</v>
      </c>
      <c r="FB6" s="53">
        <f t="shared" si="16"/>
        <v>37398955</v>
      </c>
      <c r="FC6" s="53">
        <f t="shared" si="16"/>
        <v>45359263</v>
      </c>
      <c r="FD6" s="53">
        <f t="shared" si="16"/>
        <v>45818780</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159</v>
      </c>
      <c r="B7" s="50">
        <f t="shared" ref="B7:AH7" si="17">B8</f>
        <v>2022</v>
      </c>
      <c r="C7" s="50">
        <f t="shared" si="17"/>
        <v>268046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31</v>
      </c>
      <c r="R7" s="50" t="str">
        <f t="shared" si="17"/>
        <v>対象</v>
      </c>
      <c r="S7" s="50" t="str">
        <f t="shared" si="17"/>
        <v>ド 透 I 未 訓 ガ</v>
      </c>
      <c r="T7" s="50" t="str">
        <f t="shared" si="17"/>
        <v>救 臨 感 へ 災 地</v>
      </c>
      <c r="U7" s="51" t="str">
        <f>U8</f>
        <v>-</v>
      </c>
      <c r="V7" s="51">
        <f>V8</f>
        <v>33447</v>
      </c>
      <c r="W7" s="50" t="str">
        <f>W8</f>
        <v>-</v>
      </c>
      <c r="X7" s="50" t="str">
        <f t="shared" si="17"/>
        <v>第２種該当</v>
      </c>
      <c r="Y7" s="50" t="str">
        <f t="shared" si="17"/>
        <v>７：１</v>
      </c>
      <c r="Z7" s="51">
        <f t="shared" si="17"/>
        <v>450</v>
      </c>
      <c r="AA7" s="51" t="str">
        <f t="shared" si="17"/>
        <v>-</v>
      </c>
      <c r="AB7" s="51">
        <f t="shared" si="17"/>
        <v>10</v>
      </c>
      <c r="AC7" s="51" t="str">
        <f t="shared" si="17"/>
        <v>-</v>
      </c>
      <c r="AD7" s="51">
        <f t="shared" si="17"/>
        <v>4</v>
      </c>
      <c r="AE7" s="51">
        <f t="shared" si="17"/>
        <v>464</v>
      </c>
      <c r="AF7" s="51">
        <f t="shared" si="17"/>
        <v>380</v>
      </c>
      <c r="AG7" s="51" t="str">
        <f t="shared" si="17"/>
        <v>-</v>
      </c>
      <c r="AH7" s="51">
        <f t="shared" si="17"/>
        <v>380</v>
      </c>
      <c r="AI7" s="52">
        <f>AI8</f>
        <v>100</v>
      </c>
      <c r="AJ7" s="52">
        <f t="shared" ref="AJ7:AR7" si="18">AJ8</f>
        <v>100.3</v>
      </c>
      <c r="AK7" s="52">
        <f t="shared" si="18"/>
        <v>100.7</v>
      </c>
      <c r="AL7" s="52">
        <f t="shared" si="18"/>
        <v>105.2</v>
      </c>
      <c r="AM7" s="52">
        <f t="shared" si="18"/>
        <v>105</v>
      </c>
      <c r="AN7" s="52">
        <f t="shared" si="18"/>
        <v>99</v>
      </c>
      <c r="AO7" s="52">
        <f t="shared" si="18"/>
        <v>99</v>
      </c>
      <c r="AP7" s="52">
        <f t="shared" si="18"/>
        <v>103.9</v>
      </c>
      <c r="AQ7" s="52">
        <f t="shared" si="18"/>
        <v>106.6</v>
      </c>
      <c r="AR7" s="52">
        <f t="shared" si="18"/>
        <v>103.5</v>
      </c>
      <c r="AS7" s="52"/>
      <c r="AT7" s="52">
        <f>AT8</f>
        <v>97.2</v>
      </c>
      <c r="AU7" s="52">
        <f t="shared" ref="AU7:BC7" si="19">AU8</f>
        <v>97.7</v>
      </c>
      <c r="AV7" s="52">
        <f t="shared" si="19"/>
        <v>92.9</v>
      </c>
      <c r="AW7" s="52">
        <f t="shared" si="19"/>
        <v>99.8</v>
      </c>
      <c r="AX7" s="52">
        <f t="shared" si="19"/>
        <v>100.1</v>
      </c>
      <c r="AY7" s="52">
        <f t="shared" si="19"/>
        <v>92.3</v>
      </c>
      <c r="AZ7" s="52">
        <f t="shared" si="19"/>
        <v>92.4</v>
      </c>
      <c r="BA7" s="52">
        <f t="shared" si="19"/>
        <v>87.5</v>
      </c>
      <c r="BB7" s="52">
        <f t="shared" si="19"/>
        <v>89.4</v>
      </c>
      <c r="BC7" s="52">
        <f t="shared" si="19"/>
        <v>88.9</v>
      </c>
      <c r="BD7" s="52"/>
      <c r="BE7" s="52">
        <f>BE8</f>
        <v>96.2</v>
      </c>
      <c r="BF7" s="52">
        <f t="shared" ref="BF7:BN7" si="20">BF8</f>
        <v>96.5</v>
      </c>
      <c r="BG7" s="52">
        <f t="shared" si="20"/>
        <v>91.4</v>
      </c>
      <c r="BH7" s="52">
        <f t="shared" si="20"/>
        <v>98.4</v>
      </c>
      <c r="BI7" s="52">
        <f t="shared" si="20"/>
        <v>98.7</v>
      </c>
      <c r="BJ7" s="52">
        <f t="shared" si="20"/>
        <v>89.7</v>
      </c>
      <c r="BK7" s="52">
        <f t="shared" si="20"/>
        <v>89.9</v>
      </c>
      <c r="BL7" s="52">
        <f t="shared" si="20"/>
        <v>84.9</v>
      </c>
      <c r="BM7" s="52">
        <f t="shared" si="20"/>
        <v>86.9</v>
      </c>
      <c r="BN7" s="52">
        <f t="shared" si="20"/>
        <v>86.4</v>
      </c>
      <c r="BO7" s="52"/>
      <c r="BP7" s="52">
        <f>BP8</f>
        <v>69.8</v>
      </c>
      <c r="BQ7" s="52">
        <f t="shared" ref="BQ7:BY7" si="21">BQ8</f>
        <v>71</v>
      </c>
      <c r="BR7" s="52">
        <f t="shared" si="21"/>
        <v>67.5</v>
      </c>
      <c r="BS7" s="52">
        <f t="shared" si="21"/>
        <v>69</v>
      </c>
      <c r="BT7" s="52">
        <f t="shared" si="21"/>
        <v>70.3</v>
      </c>
      <c r="BU7" s="52">
        <f t="shared" si="21"/>
        <v>77.599999999999994</v>
      </c>
      <c r="BV7" s="52">
        <f t="shared" si="21"/>
        <v>77</v>
      </c>
      <c r="BW7" s="52">
        <f t="shared" si="21"/>
        <v>68.400000000000006</v>
      </c>
      <c r="BX7" s="52">
        <f t="shared" si="21"/>
        <v>68.2</v>
      </c>
      <c r="BY7" s="52">
        <f t="shared" si="21"/>
        <v>68.400000000000006</v>
      </c>
      <c r="BZ7" s="52"/>
      <c r="CA7" s="53">
        <f>CA8</f>
        <v>53074</v>
      </c>
      <c r="CB7" s="53">
        <f t="shared" ref="CB7:CJ7" si="22">CB8</f>
        <v>53566</v>
      </c>
      <c r="CC7" s="53">
        <f t="shared" si="22"/>
        <v>53426</v>
      </c>
      <c r="CD7" s="53">
        <f t="shared" si="22"/>
        <v>58320</v>
      </c>
      <c r="CE7" s="53">
        <f t="shared" si="22"/>
        <v>58787</v>
      </c>
      <c r="CF7" s="53">
        <f t="shared" si="22"/>
        <v>59108</v>
      </c>
      <c r="CG7" s="53">
        <f t="shared" si="22"/>
        <v>60271</v>
      </c>
      <c r="CH7" s="53">
        <f t="shared" si="22"/>
        <v>63766</v>
      </c>
      <c r="CI7" s="53">
        <f t="shared" si="22"/>
        <v>66386</v>
      </c>
      <c r="CJ7" s="53">
        <f t="shared" si="22"/>
        <v>69418</v>
      </c>
      <c r="CK7" s="52"/>
      <c r="CL7" s="53">
        <f>CL8</f>
        <v>16093</v>
      </c>
      <c r="CM7" s="53">
        <f t="shared" ref="CM7:CU7" si="23">CM8</f>
        <v>16145</v>
      </c>
      <c r="CN7" s="53">
        <f t="shared" si="23"/>
        <v>17035</v>
      </c>
      <c r="CO7" s="53">
        <f t="shared" si="23"/>
        <v>18625</v>
      </c>
      <c r="CP7" s="53">
        <f t="shared" si="23"/>
        <v>19285</v>
      </c>
      <c r="CQ7" s="53">
        <f t="shared" si="23"/>
        <v>15887</v>
      </c>
      <c r="CR7" s="53">
        <f t="shared" si="23"/>
        <v>16979</v>
      </c>
      <c r="CS7" s="53">
        <f t="shared" si="23"/>
        <v>18423</v>
      </c>
      <c r="CT7" s="53">
        <f t="shared" si="23"/>
        <v>19190</v>
      </c>
      <c r="CU7" s="53">
        <f t="shared" si="23"/>
        <v>19216</v>
      </c>
      <c r="CV7" s="52"/>
      <c r="CW7" s="52">
        <f>CW8</f>
        <v>52.3</v>
      </c>
      <c r="CX7" s="52">
        <f t="shared" ref="CX7:DF7" si="24">CX8</f>
        <v>51</v>
      </c>
      <c r="CY7" s="52">
        <f t="shared" si="24"/>
        <v>53.7</v>
      </c>
      <c r="CZ7" s="52">
        <f t="shared" si="24"/>
        <v>49.8</v>
      </c>
      <c r="DA7" s="52">
        <f t="shared" si="24"/>
        <v>50.2</v>
      </c>
      <c r="DB7" s="52">
        <f t="shared" si="24"/>
        <v>53</v>
      </c>
      <c r="DC7" s="52">
        <f t="shared" si="24"/>
        <v>53</v>
      </c>
      <c r="DD7" s="52">
        <f t="shared" si="24"/>
        <v>56.7</v>
      </c>
      <c r="DE7" s="52">
        <f t="shared" si="24"/>
        <v>54.2</v>
      </c>
      <c r="DF7" s="52">
        <f t="shared" si="24"/>
        <v>53.9</v>
      </c>
      <c r="DG7" s="52"/>
      <c r="DH7" s="52">
        <f>DH8</f>
        <v>22.1</v>
      </c>
      <c r="DI7" s="52">
        <f t="shared" ref="DI7:DQ7" si="25">DI8</f>
        <v>21.8</v>
      </c>
      <c r="DJ7" s="52">
        <f t="shared" si="25"/>
        <v>23.7</v>
      </c>
      <c r="DK7" s="52">
        <f t="shared" si="25"/>
        <v>24.2</v>
      </c>
      <c r="DL7" s="52">
        <f t="shared" si="25"/>
        <v>24.3</v>
      </c>
      <c r="DM7" s="52">
        <f t="shared" si="25"/>
        <v>25.8</v>
      </c>
      <c r="DN7" s="52">
        <f t="shared" si="25"/>
        <v>26.4</v>
      </c>
      <c r="DO7" s="52">
        <f t="shared" si="25"/>
        <v>26.2</v>
      </c>
      <c r="DP7" s="52">
        <f t="shared" si="25"/>
        <v>26.3</v>
      </c>
      <c r="DQ7" s="52">
        <f t="shared" si="25"/>
        <v>26.3</v>
      </c>
      <c r="DR7" s="52"/>
      <c r="DS7" s="52">
        <f>DS8</f>
        <v>5.2</v>
      </c>
      <c r="DT7" s="52">
        <f t="shared" ref="DT7:EB7" si="26">DT8</f>
        <v>4.9000000000000004</v>
      </c>
      <c r="DU7" s="52">
        <f t="shared" si="26"/>
        <v>4.8</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65.2</v>
      </c>
      <c r="EE7" s="52">
        <f t="shared" ref="EE7:EM7" si="27">EE8</f>
        <v>67.7</v>
      </c>
      <c r="EF7" s="52">
        <f t="shared" si="27"/>
        <v>65.5</v>
      </c>
      <c r="EG7" s="52">
        <f t="shared" si="27"/>
        <v>70.099999999999994</v>
      </c>
      <c r="EH7" s="52">
        <f t="shared" si="27"/>
        <v>71.7</v>
      </c>
      <c r="EI7" s="52">
        <f t="shared" si="27"/>
        <v>53.7</v>
      </c>
      <c r="EJ7" s="52">
        <f t="shared" si="27"/>
        <v>56.4</v>
      </c>
      <c r="EK7" s="52">
        <f t="shared" si="27"/>
        <v>56.8</v>
      </c>
      <c r="EL7" s="52">
        <f t="shared" si="27"/>
        <v>58.5</v>
      </c>
      <c r="EM7" s="52">
        <f t="shared" si="27"/>
        <v>57.4</v>
      </c>
      <c r="EN7" s="52"/>
      <c r="EO7" s="52">
        <f>EO8</f>
        <v>72.8</v>
      </c>
      <c r="EP7" s="52">
        <f t="shared" ref="EP7:EX7" si="28">EP8</f>
        <v>76.400000000000006</v>
      </c>
      <c r="EQ7" s="52">
        <f t="shared" si="28"/>
        <v>78.7</v>
      </c>
      <c r="ER7" s="52">
        <f t="shared" si="28"/>
        <v>76.900000000000006</v>
      </c>
      <c r="ES7" s="52">
        <f t="shared" si="28"/>
        <v>78.099999999999994</v>
      </c>
      <c r="ET7" s="52">
        <f t="shared" si="28"/>
        <v>69.3</v>
      </c>
      <c r="EU7" s="52">
        <f t="shared" si="28"/>
        <v>71.099999999999994</v>
      </c>
      <c r="EV7" s="52">
        <f t="shared" si="28"/>
        <v>69.8</v>
      </c>
      <c r="EW7" s="52">
        <f t="shared" si="28"/>
        <v>69.7</v>
      </c>
      <c r="EX7" s="52">
        <f t="shared" si="28"/>
        <v>68.8</v>
      </c>
      <c r="EY7" s="52"/>
      <c r="EZ7" s="53">
        <f>EZ8</f>
        <v>43962345</v>
      </c>
      <c r="FA7" s="53">
        <f t="shared" ref="FA7:FI7" si="29">FA8</f>
        <v>44581063</v>
      </c>
      <c r="FB7" s="53">
        <f t="shared" si="29"/>
        <v>37398955</v>
      </c>
      <c r="FC7" s="53">
        <f t="shared" si="29"/>
        <v>45359263</v>
      </c>
      <c r="FD7" s="53">
        <f t="shared" si="29"/>
        <v>45818780</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268046</v>
      </c>
      <c r="D8" s="55">
        <v>46</v>
      </c>
      <c r="E8" s="55">
        <v>6</v>
      </c>
      <c r="F8" s="55">
        <v>0</v>
      </c>
      <c r="G8" s="55">
        <v>1</v>
      </c>
      <c r="H8" s="55" t="s">
        <v>160</v>
      </c>
      <c r="I8" s="55" t="s">
        <v>161</v>
      </c>
      <c r="J8" s="55" t="s">
        <v>162</v>
      </c>
      <c r="K8" s="55" t="s">
        <v>163</v>
      </c>
      <c r="L8" s="55" t="s">
        <v>164</v>
      </c>
      <c r="M8" s="55" t="s">
        <v>165</v>
      </c>
      <c r="N8" s="55" t="s">
        <v>166</v>
      </c>
      <c r="O8" s="55" t="s">
        <v>167</v>
      </c>
      <c r="P8" s="55" t="s">
        <v>168</v>
      </c>
      <c r="Q8" s="56">
        <v>31</v>
      </c>
      <c r="R8" s="55" t="s">
        <v>169</v>
      </c>
      <c r="S8" s="55" t="s">
        <v>170</v>
      </c>
      <c r="T8" s="55" t="s">
        <v>171</v>
      </c>
      <c r="U8" s="56" t="s">
        <v>40</v>
      </c>
      <c r="V8" s="56">
        <v>33447</v>
      </c>
      <c r="W8" s="55" t="s">
        <v>40</v>
      </c>
      <c r="X8" s="55" t="s">
        <v>172</v>
      </c>
      <c r="Y8" s="57" t="s">
        <v>173</v>
      </c>
      <c r="Z8" s="56">
        <v>450</v>
      </c>
      <c r="AA8" s="56" t="s">
        <v>40</v>
      </c>
      <c r="AB8" s="56">
        <v>10</v>
      </c>
      <c r="AC8" s="56" t="s">
        <v>40</v>
      </c>
      <c r="AD8" s="56">
        <v>4</v>
      </c>
      <c r="AE8" s="56">
        <v>464</v>
      </c>
      <c r="AF8" s="56">
        <v>380</v>
      </c>
      <c r="AG8" s="56" t="s">
        <v>40</v>
      </c>
      <c r="AH8" s="56">
        <v>380</v>
      </c>
      <c r="AI8" s="58">
        <v>100</v>
      </c>
      <c r="AJ8" s="58">
        <v>100.3</v>
      </c>
      <c r="AK8" s="58">
        <v>100.7</v>
      </c>
      <c r="AL8" s="58">
        <v>105.2</v>
      </c>
      <c r="AM8" s="58">
        <v>105</v>
      </c>
      <c r="AN8" s="58">
        <v>99</v>
      </c>
      <c r="AO8" s="58">
        <v>99</v>
      </c>
      <c r="AP8" s="58">
        <v>103.9</v>
      </c>
      <c r="AQ8" s="58">
        <v>106.6</v>
      </c>
      <c r="AR8" s="58">
        <v>103.5</v>
      </c>
      <c r="AS8" s="58">
        <v>103.5</v>
      </c>
      <c r="AT8" s="58">
        <v>97.2</v>
      </c>
      <c r="AU8" s="58">
        <v>97.7</v>
      </c>
      <c r="AV8" s="58">
        <v>92.9</v>
      </c>
      <c r="AW8" s="58">
        <v>99.8</v>
      </c>
      <c r="AX8" s="58">
        <v>100.1</v>
      </c>
      <c r="AY8" s="58">
        <v>92.3</v>
      </c>
      <c r="AZ8" s="58">
        <v>92.4</v>
      </c>
      <c r="BA8" s="58">
        <v>87.5</v>
      </c>
      <c r="BB8" s="58">
        <v>89.4</v>
      </c>
      <c r="BC8" s="58">
        <v>88.9</v>
      </c>
      <c r="BD8" s="58">
        <v>86.4</v>
      </c>
      <c r="BE8" s="59">
        <v>96.2</v>
      </c>
      <c r="BF8" s="59">
        <v>96.5</v>
      </c>
      <c r="BG8" s="59">
        <v>91.4</v>
      </c>
      <c r="BH8" s="59">
        <v>98.4</v>
      </c>
      <c r="BI8" s="59">
        <v>98.7</v>
      </c>
      <c r="BJ8" s="59">
        <v>89.7</v>
      </c>
      <c r="BK8" s="59">
        <v>89.9</v>
      </c>
      <c r="BL8" s="59">
        <v>84.9</v>
      </c>
      <c r="BM8" s="59">
        <v>86.9</v>
      </c>
      <c r="BN8" s="59">
        <v>86.4</v>
      </c>
      <c r="BO8" s="59">
        <v>83.7</v>
      </c>
      <c r="BP8" s="58">
        <v>69.8</v>
      </c>
      <c r="BQ8" s="58">
        <v>71</v>
      </c>
      <c r="BR8" s="58">
        <v>67.5</v>
      </c>
      <c r="BS8" s="58">
        <v>69</v>
      </c>
      <c r="BT8" s="58">
        <v>70.3</v>
      </c>
      <c r="BU8" s="58">
        <v>77.599999999999994</v>
      </c>
      <c r="BV8" s="58">
        <v>77</v>
      </c>
      <c r="BW8" s="58">
        <v>68.400000000000006</v>
      </c>
      <c r="BX8" s="58">
        <v>68.2</v>
      </c>
      <c r="BY8" s="58">
        <v>68.400000000000006</v>
      </c>
      <c r="BZ8" s="58">
        <v>66.8</v>
      </c>
      <c r="CA8" s="59">
        <v>53074</v>
      </c>
      <c r="CB8" s="59">
        <v>53566</v>
      </c>
      <c r="CC8" s="59">
        <v>53426</v>
      </c>
      <c r="CD8" s="59">
        <v>58320</v>
      </c>
      <c r="CE8" s="59">
        <v>58787</v>
      </c>
      <c r="CF8" s="59">
        <v>59108</v>
      </c>
      <c r="CG8" s="59">
        <v>60271</v>
      </c>
      <c r="CH8" s="59">
        <v>63766</v>
      </c>
      <c r="CI8" s="59">
        <v>66386</v>
      </c>
      <c r="CJ8" s="59">
        <v>69418</v>
      </c>
      <c r="CK8" s="58">
        <v>61837</v>
      </c>
      <c r="CL8" s="59">
        <v>16093</v>
      </c>
      <c r="CM8" s="59">
        <v>16145</v>
      </c>
      <c r="CN8" s="59">
        <v>17035</v>
      </c>
      <c r="CO8" s="59">
        <v>18625</v>
      </c>
      <c r="CP8" s="59">
        <v>19285</v>
      </c>
      <c r="CQ8" s="59">
        <v>15887</v>
      </c>
      <c r="CR8" s="59">
        <v>16979</v>
      </c>
      <c r="CS8" s="59">
        <v>18423</v>
      </c>
      <c r="CT8" s="59">
        <v>19190</v>
      </c>
      <c r="CU8" s="59">
        <v>19216</v>
      </c>
      <c r="CV8" s="58">
        <v>17600</v>
      </c>
      <c r="CW8" s="59">
        <v>52.3</v>
      </c>
      <c r="CX8" s="59">
        <v>51</v>
      </c>
      <c r="CY8" s="59">
        <v>53.7</v>
      </c>
      <c r="CZ8" s="59">
        <v>49.8</v>
      </c>
      <c r="DA8" s="59">
        <v>50.2</v>
      </c>
      <c r="DB8" s="59">
        <v>53</v>
      </c>
      <c r="DC8" s="59">
        <v>53</v>
      </c>
      <c r="DD8" s="59">
        <v>56.7</v>
      </c>
      <c r="DE8" s="59">
        <v>54.2</v>
      </c>
      <c r="DF8" s="59">
        <v>53.9</v>
      </c>
      <c r="DG8" s="59">
        <v>55.6</v>
      </c>
      <c r="DH8" s="59">
        <v>22.1</v>
      </c>
      <c r="DI8" s="59">
        <v>21.8</v>
      </c>
      <c r="DJ8" s="59">
        <v>23.7</v>
      </c>
      <c r="DK8" s="59">
        <v>24.2</v>
      </c>
      <c r="DL8" s="59">
        <v>24.3</v>
      </c>
      <c r="DM8" s="59">
        <v>25.8</v>
      </c>
      <c r="DN8" s="59">
        <v>26.4</v>
      </c>
      <c r="DO8" s="59">
        <v>26.2</v>
      </c>
      <c r="DP8" s="59">
        <v>26.3</v>
      </c>
      <c r="DQ8" s="59">
        <v>26.3</v>
      </c>
      <c r="DR8" s="59">
        <v>25.1</v>
      </c>
      <c r="DS8" s="59">
        <v>5.2</v>
      </c>
      <c r="DT8" s="59">
        <v>4.9000000000000004</v>
      </c>
      <c r="DU8" s="59">
        <v>4.8</v>
      </c>
      <c r="DV8" s="59">
        <v>0</v>
      </c>
      <c r="DW8" s="59">
        <v>0</v>
      </c>
      <c r="DX8" s="59">
        <v>40.4</v>
      </c>
      <c r="DY8" s="59">
        <v>40.1</v>
      </c>
      <c r="DZ8" s="59">
        <v>40.799999999999997</v>
      </c>
      <c r="EA8" s="59">
        <v>40.4</v>
      </c>
      <c r="EB8" s="59">
        <v>33.799999999999997</v>
      </c>
      <c r="EC8" s="59">
        <v>63</v>
      </c>
      <c r="ED8" s="58">
        <v>65.2</v>
      </c>
      <c r="EE8" s="58">
        <v>67.7</v>
      </c>
      <c r="EF8" s="58">
        <v>65.5</v>
      </c>
      <c r="EG8" s="58">
        <v>70.099999999999994</v>
      </c>
      <c r="EH8" s="58">
        <v>71.7</v>
      </c>
      <c r="EI8" s="58">
        <v>53.7</v>
      </c>
      <c r="EJ8" s="58">
        <v>56.4</v>
      </c>
      <c r="EK8" s="58">
        <v>56.8</v>
      </c>
      <c r="EL8" s="58">
        <v>58.5</v>
      </c>
      <c r="EM8" s="58">
        <v>57.4</v>
      </c>
      <c r="EN8" s="58">
        <v>56.4</v>
      </c>
      <c r="EO8" s="58">
        <v>72.8</v>
      </c>
      <c r="EP8" s="58">
        <v>76.400000000000006</v>
      </c>
      <c r="EQ8" s="58">
        <v>78.7</v>
      </c>
      <c r="ER8" s="58">
        <v>76.900000000000006</v>
      </c>
      <c r="ES8" s="58">
        <v>78.099999999999994</v>
      </c>
      <c r="ET8" s="58">
        <v>69.3</v>
      </c>
      <c r="EU8" s="58">
        <v>71.099999999999994</v>
      </c>
      <c r="EV8" s="58">
        <v>69.8</v>
      </c>
      <c r="EW8" s="58">
        <v>69.7</v>
      </c>
      <c r="EX8" s="58">
        <v>68.8</v>
      </c>
      <c r="EY8" s="58">
        <v>70.7</v>
      </c>
      <c r="EZ8" s="59">
        <v>43962345</v>
      </c>
      <c r="FA8" s="59">
        <v>44581063</v>
      </c>
      <c r="FB8" s="59">
        <v>37398955</v>
      </c>
      <c r="FC8" s="59">
        <v>45359263</v>
      </c>
      <c r="FD8" s="59">
        <v>45818780</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中橋　聖</cp:lastModifiedBy>
  <dcterms:modified xsi:type="dcterms:W3CDTF">2024-02-15T00:40:06Z</dcterms:modified>
</cp:coreProperties>
</file>