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年度\下水道\(1101)公共下水道庶務\01財務\07地方公営企業決算の状況\R5\経営比較分析\【経営比較分析表】2022_263443_46_1718\"/>
    </mc:Choice>
  </mc:AlternateContent>
  <workbookProtection workbookAlgorithmName="SHA-512" workbookHashValue="2hF2JZ4WOSogcZKHuURNQS6LO8A2rN94obY+BOMjzg16pBaAK+583HUCbhd/JdaC+3yppwV7EUhJV/ngDdBYWw==" workbookSaltValue="6FfqbUi9iXuQJ0dInN5rlQ==" workbookSpinCount="100000" lockStructure="1"/>
  <bookViews>
    <workbookView xWindow="0" yWindow="0" windowWidth="20490" windowHeight="678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<sst xmlns="http://schemas.openxmlformats.org/spreadsheetml/2006/main" count="275" uniqueCount="117">
  <si>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</si>
  <si>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</si>
  <si>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</si>
  <si>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</si>
  <si>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</si>
  <si>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</si>
  <si>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</si>
  <si>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</si>
  <si>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</si>
  <si>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</si>
  <si>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</si>
  <si>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</si>
  <si>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</si>
  <si>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</si>
  <si>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</si>
  <si>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</si>
  <si>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</si>
  <si>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</si>
  <si>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</si>
  <si>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</si>
  <si>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</si>
  <si>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</si>
  <si>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</si>
  <si>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</si>
  <si>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</si>
  <si>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</si>
  <si>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</si>
  <si>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</si>
  <si>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</si>
  <si>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</si>
  <si>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</si>
  <si>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</si>
  <si>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</si>
  <si>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</si>
  <si>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</si>
  <si>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</si>
  <si>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</si>
  <si>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</si>
  <si>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</si>
  <si>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</si>
  <si>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</si>
  <si>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</si>
  <si>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</si>
  <si>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</si>
  <si>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</si>
  <si>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</si>
  <si>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</si>
  <si>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</si>
  <si>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</si>
  <si>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</si>
  <si>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</si>
  <si>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</si>
  <si>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</si>
  <si>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</si>
  <si>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</si>
  <si>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</si>
  <si>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</si>
  <si>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</si>
  <si>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</si>
  <si>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</si>
  <si>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</si>
  <si>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</si>
  <si>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</si>
  <si>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</si>
  <si>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</si>
  <si>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</si>
  <si>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</si>
  <si>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</si>
  <si>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</si>
  <si>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</si>
  <si>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</si>
  <si>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</si>
  <si>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</si>
  <si>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</si>
  <si>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</si>
  <si>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</si>
  <si>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</si>
  <si>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</si>
  <si>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</si>
  <si>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</si>
  <si>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</si>
  <si>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</si>
  <si>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</si>
  <si>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</si>
  <si>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</si>
  <si>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</si>
  <si>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</si>
  <si>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</si>
  <si>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</si>
  <si>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</si>
  <si>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</si>
  <si>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</si>
  <si>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</si>
  <si>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</si>
  <si>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</si>
  <si>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</si>
  <si>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</si>
  <si>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</si>
  <si>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</si>
  <si>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</si>
  <si>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</si>
  <si>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</si>
  <si>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</si>
  <si>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</si>
  <si>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</si>
  <si>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</si>
  <si>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</si>
  <si>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</si>
  <si>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</si>
  <si>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</si>
  <si>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</si>
  <si>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</si>
  <si>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</si>
  <si>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</si>
  <si>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最も古い浄化槽（平成7年設置）でも、25年以上が経過したところであり、法定耐用年数32年を経過した浄化槽は現在ない状況です。</t>
    <rPh sb="1" eb="2">
      <t>モット</t>
    </rPh>
    <rPh sb="3" eb="4">
      <t>フル</t>
    </rPh>
    <rPh sb="5" eb="8">
      <t>ジョウカソウ</t>
    </rPh>
    <rPh sb="9" eb="11">
      <t>ヘイセイ</t>
    </rPh>
    <rPh sb="12" eb="13">
      <t>ネン</t>
    </rPh>
    <rPh sb="13" eb="15">
      <t>セッチ</t>
    </rPh>
    <rPh sb="21" eb="22">
      <t>ネン</t>
    </rPh>
    <rPh sb="22" eb="24">
      <t>イジョウ</t>
    </rPh>
    <rPh sb="25" eb="27">
      <t>ケイカ</t>
    </rPh>
    <rPh sb="36" eb="38">
      <t>ホウテイ</t>
    </rPh>
    <rPh sb="38" eb="40">
      <t>タイヨウ</t>
    </rPh>
    <rPh sb="40" eb="42">
      <t>ネンスウ</t>
    </rPh>
    <rPh sb="44" eb="45">
      <t>ネン</t>
    </rPh>
    <rPh sb="46" eb="48">
      <t>ケイカ</t>
    </rPh>
    <rPh sb="50" eb="53">
      <t>ジョウカソウ</t>
    </rPh>
    <rPh sb="54" eb="56">
      <t>ゲンザイ</t>
    </rPh>
    <rPh sb="58" eb="60">
      <t>ジョウキョウ</t>
    </rPh>
    <phoneticPr fontId="4"/>
  </si>
  <si>
    <t>　個別排水処理事業は、これまで行ってきた特定地域生活排水処理事業に代わり、平成26年度から始められた事業です。
　浄化槽を設置する集落は、本町の山間部に位置し、人口減少が特に著しい地域でもあることから、使用料の減少により経費回収率が低い状況が続いており、そのため汚水処理原価が高くなっています。
　しかしながら、水洗化率は100％であり、適切に浄化槽管理ができていると考えております。</t>
    <rPh sb="1" eb="3">
      <t>コベツ</t>
    </rPh>
    <rPh sb="3" eb="5">
      <t>ハイスイ</t>
    </rPh>
    <rPh sb="5" eb="7">
      <t>ショリ</t>
    </rPh>
    <rPh sb="7" eb="9">
      <t>ジギョウ</t>
    </rPh>
    <rPh sb="15" eb="16">
      <t>オコナ</t>
    </rPh>
    <rPh sb="20" eb="22">
      <t>トクテイ</t>
    </rPh>
    <rPh sb="22" eb="24">
      <t>チイキ</t>
    </rPh>
    <rPh sb="24" eb="26">
      <t>セイカツ</t>
    </rPh>
    <rPh sb="26" eb="28">
      <t>ハイスイ</t>
    </rPh>
    <rPh sb="28" eb="30">
      <t>ショリ</t>
    </rPh>
    <rPh sb="30" eb="32">
      <t>ジギョウ</t>
    </rPh>
    <rPh sb="33" eb="34">
      <t>カ</t>
    </rPh>
    <rPh sb="37" eb="39">
      <t>ヘイセイ</t>
    </rPh>
    <rPh sb="41" eb="43">
      <t>ネンド</t>
    </rPh>
    <rPh sb="45" eb="46">
      <t>ハジ</t>
    </rPh>
    <rPh sb="50" eb="52">
      <t>ジギョウ</t>
    </rPh>
    <rPh sb="76" eb="78">
      <t>イチ</t>
    </rPh>
    <rPh sb="85" eb="86">
      <t>トク</t>
    </rPh>
    <rPh sb="87" eb="88">
      <t>イチジル</t>
    </rPh>
    <rPh sb="90" eb="92">
      <t>チイキ</t>
    </rPh>
    <rPh sb="103" eb="104">
      <t>リョウ</t>
    </rPh>
    <rPh sb="110" eb="112">
      <t>ケイヒ</t>
    </rPh>
    <rPh sb="112" eb="114">
      <t>カイシュウ</t>
    </rPh>
    <rPh sb="114" eb="115">
      <t>リツ</t>
    </rPh>
    <rPh sb="116" eb="117">
      <t>ヒク</t>
    </rPh>
    <rPh sb="118" eb="120">
      <t>ジョウキョウ</t>
    </rPh>
    <rPh sb="121" eb="122">
      <t>ツヅ</t>
    </rPh>
    <rPh sb="131" eb="133">
      <t>オスイ</t>
    </rPh>
    <rPh sb="133" eb="135">
      <t>ショリ</t>
    </rPh>
    <rPh sb="135" eb="137">
      <t>ゲンカ</t>
    </rPh>
    <rPh sb="138" eb="139">
      <t>タカ</t>
    </rPh>
    <rPh sb="156" eb="158">
      <t>スイセン</t>
    </rPh>
    <rPh sb="158" eb="159">
      <t>バ</t>
    </rPh>
    <rPh sb="184" eb="185">
      <t>カンガ</t>
    </rPh>
    <phoneticPr fontId="4"/>
  </si>
  <si>
    <t>　本町の個別排水処理事業は、将来的な整備計画等がなく、本町全体の人口減少に合わせて処理人口が減少し、使用料収益も減少していくことが見込まれるため、維持管理費等の節減に努めるなど、安定的な経営を目指す必要があります。</t>
    <rPh sb="1" eb="3">
      <t>ホンチョウ</t>
    </rPh>
    <rPh sb="4" eb="6">
      <t>コベツ</t>
    </rPh>
    <rPh sb="6" eb="8">
      <t>ハイスイ</t>
    </rPh>
    <rPh sb="8" eb="10">
      <t>ショリ</t>
    </rPh>
    <rPh sb="10" eb="12">
      <t>ジギョウ</t>
    </rPh>
    <rPh sb="27" eb="29">
      <t>ホンチョウ</t>
    </rPh>
    <rPh sb="99" eb="10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</si>
</sst>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0-4B29-BFE8-9072A2ABF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0-4B29-BFE8-9072A2ABF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0-4326-8C94-6CAA617E1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47.35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0-4326-8C94-6CAA617E1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98.7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A-4556-92EA-B691F5C23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81.209999999999994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5A-4556-92EA-B691F5C23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92.4</c:v>
                </c:pt>
                <c:pt idx="2">
                  <c:v>106.79</c:v>
                </c:pt>
                <c:pt idx="3">
                  <c:v>100.27</c:v>
                </c:pt>
                <c:pt idx="4">
                  <c:v>100.11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2-4377-A05C-B84507243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89.75</c:v>
                </c:pt>
                <c:pt idx="2">
                  <c:v>96.14</c:v>
                </c:pt>
                <c:pt idx="3">
                  <c:v>95.6</c:v>
                </c:pt>
                <c:pt idx="4">
                  <c:v>93.57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2-4377-A05C-B84507243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5.4</c:v>
                </c:pt>
                <c:pt idx="2">
                  <c:v>10.88</c:v>
                </c:pt>
                <c:pt idx="3">
                  <c:v>16.350000000000001</c:v>
                </c:pt>
                <c:pt idx="4">
                  <c:v>21.83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8-4CA9-A5AE-6754C466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39.64</c:v>
                </c:pt>
                <c:pt idx="2">
                  <c:v>33.75</c:v>
                </c:pt>
                <c:pt idx="3">
                  <c:v>36.21</c:v>
                </c:pt>
                <c:pt idx="4">
                  <c:v>39.69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8-4CA9-A5AE-6754C466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A-4B7F-AECD-3D5A76FA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A-4B7F-AECD-3D5A76FA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32.15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1-4BD5-88A0-605A8294D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249.76</c:v>
                </c:pt>
                <c:pt idx="2">
                  <c:v>237</c:v>
                </c:pt>
                <c:pt idx="3">
                  <c:v>257.23</c:v>
                </c:pt>
                <c:pt idx="4">
                  <c:v>293.54000000000002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1-4BD5-88A0-605A8294D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58.31</c:v>
                </c:pt>
                <c:pt idx="2">
                  <c:v>159.47</c:v>
                </c:pt>
                <c:pt idx="3">
                  <c:v>219.49</c:v>
                </c:pt>
                <c:pt idx="4">
                  <c:v>290.38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8-4B6D-9B63-A234C1956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256.37</c:v>
                </c:pt>
                <c:pt idx="2">
                  <c:v>135.35</c:v>
                </c:pt>
                <c:pt idx="3">
                  <c:v>150.91999999999999</c:v>
                </c:pt>
                <c:pt idx="4">
                  <c:v>151.72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8-4B6D-9B63-A234C1956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853.55</c:v>
                </c:pt>
                <c:pt idx="2">
                  <c:v>800.36</c:v>
                </c:pt>
                <c:pt idx="3">
                  <c:v>778.25</c:v>
                </c:pt>
                <c:pt idx="4">
                  <c:v>726.4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A-4B1A-B986-3E328E233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862.99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A-4B1A-B986-3E328E233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35.86</c:v>
                </c:pt>
                <c:pt idx="2">
                  <c:v>30.46</c:v>
                </c:pt>
                <c:pt idx="3">
                  <c:v>29.81</c:v>
                </c:pt>
                <c:pt idx="4">
                  <c:v>28.39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E-4862-A7E4-E627CF98B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50.06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E-4862-A7E4-E627CF98B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381.15</c:v>
                </c:pt>
                <c:pt idx="2">
                  <c:v>454.21</c:v>
                </c:pt>
                <c:pt idx="3">
                  <c:v>471.28</c:v>
                </c:pt>
                <c:pt idx="4">
                  <c:v>503.84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2-4695-9FA2-AA385638A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309.22000000000003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2-4695-9FA2-AA385638A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F67" zoomScale="85" zoomScaleNormal="85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京都府　宇治田原町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個別排水処理</v>
      </c>
      <c r="Q8" s="35"/>
      <c r="R8" s="35"/>
      <c r="S8" s="35"/>
      <c r="T8" s="35"/>
      <c r="U8" s="35"/>
      <c r="V8" s="35"/>
      <c r="W8" s="35" t="str">
        <f>データ!L6</f>
        <v>L2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8893</v>
      </c>
      <c r="AM8" s="37"/>
      <c r="AN8" s="37"/>
      <c r="AO8" s="37"/>
      <c r="AP8" s="37"/>
      <c r="AQ8" s="37"/>
      <c r="AR8" s="37"/>
      <c r="AS8" s="37"/>
      <c r="AT8" s="38">
        <f>データ!T6</f>
        <v>58.16</v>
      </c>
      <c r="AU8" s="38"/>
      <c r="AV8" s="38"/>
      <c r="AW8" s="38"/>
      <c r="AX8" s="38"/>
      <c r="AY8" s="38"/>
      <c r="AZ8" s="38"/>
      <c r="BA8" s="38"/>
      <c r="BB8" s="38">
        <f>データ!U6</f>
        <v>152.91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76.06</v>
      </c>
      <c r="J10" s="38"/>
      <c r="K10" s="38"/>
      <c r="L10" s="38"/>
      <c r="M10" s="38"/>
      <c r="N10" s="38"/>
      <c r="O10" s="38"/>
      <c r="P10" s="38">
        <f>データ!P6</f>
        <v>1.56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2566</v>
      </c>
      <c r="AE10" s="37"/>
      <c r="AF10" s="37"/>
      <c r="AG10" s="37"/>
      <c r="AH10" s="37"/>
      <c r="AI10" s="37"/>
      <c r="AJ10" s="37"/>
      <c r="AK10" s="2"/>
      <c r="AL10" s="37">
        <f>データ!V6</f>
        <v>138</v>
      </c>
      <c r="AM10" s="37"/>
      <c r="AN10" s="37"/>
      <c r="AO10" s="37"/>
      <c r="AP10" s="37"/>
      <c r="AQ10" s="37"/>
      <c r="AR10" s="37"/>
      <c r="AS10" s="37"/>
      <c r="AT10" s="38">
        <f>データ!W6</f>
        <v>0.06</v>
      </c>
      <c r="AU10" s="38"/>
      <c r="AV10" s="38"/>
      <c r="AW10" s="38"/>
      <c r="AX10" s="38"/>
      <c r="AY10" s="38"/>
      <c r="AZ10" s="38"/>
      <c r="BA10" s="38"/>
      <c r="BB10" s="38">
        <f>データ!X6</f>
        <v>2300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66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66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【93.47】</v>
      </c>
      <c r="F85" s="12" t="str">
        <f>データ!AT6</f>
        <v>【264.35】</v>
      </c>
      <c r="G85" s="12" t="str">
        <f>データ!BE6</f>
        <v>【155.91】</v>
      </c>
      <c r="H85" s="12" t="str">
        <f>データ!BP6</f>
        <v>【881.57】</v>
      </c>
      <c r="I85" s="12" t="str">
        <f>データ!CA6</f>
        <v>【46.46】</v>
      </c>
      <c r="J85" s="12" t="str">
        <f>データ!CL6</f>
        <v>【339.86】</v>
      </c>
      <c r="K85" s="12" t="str">
        <f>データ!CW6</f>
        <v>【45.78】</v>
      </c>
      <c r="L85" s="12" t="str">
        <f>データ!DH6</f>
        <v>【81.82】</v>
      </c>
      <c r="M85" s="12" t="str">
        <f>データ!DS6</f>
        <v>【39.37】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NesCZoWFcDysfbZfTukYT2X0BVvr7LnXRTbGzKEzqX7md0EWZVp3ka6hnUHbfqks43rAv6K1bNXB4DtegNk5RA==" saltValue="7uVVi2IKmKnCJlJNl+6fu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263443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京都府　宇治田原町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76.06</v>
      </c>
      <c r="P6" s="20">
        <f t="shared" si="3"/>
        <v>1.56</v>
      </c>
      <c r="Q6" s="20">
        <f t="shared" si="3"/>
        <v>100</v>
      </c>
      <c r="R6" s="20">
        <f t="shared" si="3"/>
        <v>2566</v>
      </c>
      <c r="S6" s="20">
        <f t="shared" si="3"/>
        <v>8893</v>
      </c>
      <c r="T6" s="20">
        <f t="shared" si="3"/>
        <v>58.16</v>
      </c>
      <c r="U6" s="20">
        <f t="shared" si="3"/>
        <v>152.91</v>
      </c>
      <c r="V6" s="20">
        <f t="shared" si="3"/>
        <v>138</v>
      </c>
      <c r="W6" s="20">
        <f t="shared" si="3"/>
        <v>0.06</v>
      </c>
      <c r="X6" s="20">
        <f t="shared" si="3"/>
        <v>2300</v>
      </c>
      <c r="Y6" s="21" t="str">
        <f>IF(Y7="",NA(),Y7)</f>
        <v>-</v>
      </c>
      <c r="Z6" s="21">
        <f t="shared" ref="Z6:AH6" si="4">IF(Z7="",NA(),Z7)</f>
        <v>92.4</v>
      </c>
      <c r="AA6" s="21">
        <f t="shared" si="4"/>
        <v>106.79</v>
      </c>
      <c r="AB6" s="21">
        <f t="shared" si="4"/>
        <v>100.27</v>
      </c>
      <c r="AC6" s="21">
        <f t="shared" si="4"/>
        <v>100.11</v>
      </c>
      <c r="AD6" s="21" t="str">
        <f t="shared" si="4"/>
        <v>-</v>
      </c>
      <c r="AE6" s="21">
        <f t="shared" si="4"/>
        <v>89.75</v>
      </c>
      <c r="AF6" s="21">
        <f t="shared" si="4"/>
        <v>96.14</v>
      </c>
      <c r="AG6" s="21">
        <f t="shared" si="4"/>
        <v>95.6</v>
      </c>
      <c r="AH6" s="21">
        <f t="shared" si="4"/>
        <v>93.57</v>
      </c>
      <c r="AI6" s="20" t="str">
        <f>IF(AI7="","",IF(AI7="-","【-】","【"&amp;SUBSTITUTE(TEXT(AI7,"#,##0.00"),"-","△")&amp;"】"))</f>
        <v>【93.47】</v>
      </c>
      <c r="AJ6" s="21" t="str">
        <f>IF(AJ7="",NA(),AJ7)</f>
        <v>-</v>
      </c>
      <c r="AK6" s="21">
        <f t="shared" ref="AK6:AS6" si="5">IF(AK7="",NA(),AK7)</f>
        <v>32.15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249.76</v>
      </c>
      <c r="AQ6" s="21">
        <f t="shared" si="5"/>
        <v>237</v>
      </c>
      <c r="AR6" s="21">
        <f t="shared" si="5"/>
        <v>257.23</v>
      </c>
      <c r="AS6" s="21">
        <f t="shared" si="5"/>
        <v>293.54000000000002</v>
      </c>
      <c r="AT6" s="20" t="str">
        <f>IF(AT7="","",IF(AT7="-","【-】","【"&amp;SUBSTITUTE(TEXT(AT7,"#,##0.00"),"-","△")&amp;"】"))</f>
        <v>【264.35】</v>
      </c>
      <c r="AU6" s="21" t="str">
        <f>IF(AU7="",NA(),AU7)</f>
        <v>-</v>
      </c>
      <c r="AV6" s="21">
        <f t="shared" ref="AV6:BD6" si="6">IF(AV7="",NA(),AV7)</f>
        <v>58.31</v>
      </c>
      <c r="AW6" s="21">
        <f t="shared" si="6"/>
        <v>159.47</v>
      </c>
      <c r="AX6" s="21">
        <f t="shared" si="6"/>
        <v>219.49</v>
      </c>
      <c r="AY6" s="21">
        <f t="shared" si="6"/>
        <v>290.38</v>
      </c>
      <c r="AZ6" s="21" t="str">
        <f t="shared" si="6"/>
        <v>-</v>
      </c>
      <c r="BA6" s="21">
        <f t="shared" si="6"/>
        <v>256.37</v>
      </c>
      <c r="BB6" s="21">
        <f t="shared" si="6"/>
        <v>135.35</v>
      </c>
      <c r="BC6" s="21">
        <f t="shared" si="6"/>
        <v>150.91999999999999</v>
      </c>
      <c r="BD6" s="21">
        <f t="shared" si="6"/>
        <v>151.72</v>
      </c>
      <c r="BE6" s="20" t="str">
        <f>IF(BE7="","",IF(BE7="-","【-】","【"&amp;SUBSTITUTE(TEXT(BE7,"#,##0.00"),"-","△")&amp;"】"))</f>
        <v>【155.91】</v>
      </c>
      <c r="BF6" s="21" t="str">
        <f>IF(BF7="",NA(),BF7)</f>
        <v>-</v>
      </c>
      <c r="BG6" s="21">
        <f t="shared" ref="BG6:BO6" si="7">IF(BG7="",NA(),BG7)</f>
        <v>853.55</v>
      </c>
      <c r="BH6" s="21">
        <f t="shared" si="7"/>
        <v>800.36</v>
      </c>
      <c r="BI6" s="21">
        <f t="shared" si="7"/>
        <v>778.25</v>
      </c>
      <c r="BJ6" s="21">
        <f t="shared" si="7"/>
        <v>726.4</v>
      </c>
      <c r="BK6" s="21" t="str">
        <f t="shared" si="7"/>
        <v>-</v>
      </c>
      <c r="BL6" s="21">
        <f t="shared" si="7"/>
        <v>862.99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 t="str">
        <f>IF(BQ7="",NA(),BQ7)</f>
        <v>-</v>
      </c>
      <c r="BR6" s="21">
        <f t="shared" ref="BR6:BZ6" si="8">IF(BR7="",NA(),BR7)</f>
        <v>35.86</v>
      </c>
      <c r="BS6" s="21">
        <f t="shared" si="8"/>
        <v>30.46</v>
      </c>
      <c r="BT6" s="21">
        <f t="shared" si="8"/>
        <v>29.81</v>
      </c>
      <c r="BU6" s="21">
        <f t="shared" si="8"/>
        <v>28.39</v>
      </c>
      <c r="BV6" s="21" t="str">
        <f t="shared" si="8"/>
        <v>-</v>
      </c>
      <c r="BW6" s="21">
        <f t="shared" si="8"/>
        <v>50.06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 t="str">
        <f>IF(CB7="",NA(),CB7)</f>
        <v>-</v>
      </c>
      <c r="CC6" s="21">
        <f t="shared" ref="CC6:CK6" si="9">IF(CC7="",NA(),CC7)</f>
        <v>381.15</v>
      </c>
      <c r="CD6" s="21">
        <f t="shared" si="9"/>
        <v>454.21</v>
      </c>
      <c r="CE6" s="21">
        <f t="shared" si="9"/>
        <v>471.28</v>
      </c>
      <c r="CF6" s="21">
        <f t="shared" si="9"/>
        <v>503.84</v>
      </c>
      <c r="CG6" s="21" t="str">
        <f t="shared" si="9"/>
        <v>-</v>
      </c>
      <c r="CH6" s="21">
        <f t="shared" si="9"/>
        <v>309.22000000000003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47.35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 t="str">
        <f>IF(CX7="",NA(),CX7)</f>
        <v>-</v>
      </c>
      <c r="CY6" s="21">
        <f t="shared" ref="CY6:DG6" si="11">IF(CY7="",NA(),CY7)</f>
        <v>98.7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>
        <f t="shared" si="11"/>
        <v>81.209999999999994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1" t="str">
        <f>IF(DI7="",NA(),DI7)</f>
        <v>-</v>
      </c>
      <c r="DJ6" s="21">
        <f t="shared" ref="DJ6:DR6" si="12">IF(DJ7="",NA(),DJ7)</f>
        <v>5.4</v>
      </c>
      <c r="DK6" s="21">
        <f t="shared" si="12"/>
        <v>10.88</v>
      </c>
      <c r="DL6" s="21">
        <f t="shared" si="12"/>
        <v>16.350000000000001</v>
      </c>
      <c r="DM6" s="21">
        <f t="shared" si="12"/>
        <v>21.83</v>
      </c>
      <c r="DN6" s="21" t="str">
        <f t="shared" si="12"/>
        <v>-</v>
      </c>
      <c r="DO6" s="21">
        <f t="shared" si="12"/>
        <v>39.64</v>
      </c>
      <c r="DP6" s="21">
        <f t="shared" si="12"/>
        <v>33.75</v>
      </c>
      <c r="DQ6" s="21">
        <f t="shared" si="12"/>
        <v>36.21</v>
      </c>
      <c r="DR6" s="21">
        <f t="shared" si="12"/>
        <v>39.69</v>
      </c>
      <c r="DS6" s="20" t="str">
        <f>IF(DS7="","",IF(DS7="-","【-】","【"&amp;SUBSTITUTE(TEXT(DS7,"#,##0.00"),"-","△")&amp;"】"))</f>
        <v>【39.37】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2022</v>
      </c>
      <c r="C7" s="23">
        <v>263443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76.06</v>
      </c>
      <c r="P7" s="24">
        <v>1.56</v>
      </c>
      <c r="Q7" s="24">
        <v>100</v>
      </c>
      <c r="R7" s="24">
        <v>2566</v>
      </c>
      <c r="S7" s="24">
        <v>8893</v>
      </c>
      <c r="T7" s="24">
        <v>58.16</v>
      </c>
      <c r="U7" s="24">
        <v>152.91</v>
      </c>
      <c r="V7" s="24">
        <v>138</v>
      </c>
      <c r="W7" s="24">
        <v>0.06</v>
      </c>
      <c r="X7" s="24">
        <v>2300</v>
      </c>
      <c r="Y7" s="24" t="s">
        <v>102</v>
      </c>
      <c r="Z7" s="24">
        <v>92.4</v>
      </c>
      <c r="AA7" s="24">
        <v>106.79</v>
      </c>
      <c r="AB7" s="24">
        <v>100.27</v>
      </c>
      <c r="AC7" s="24">
        <v>100.11</v>
      </c>
      <c r="AD7" s="24" t="s">
        <v>102</v>
      </c>
      <c r="AE7" s="24">
        <v>89.75</v>
      </c>
      <c r="AF7" s="24">
        <v>96.14</v>
      </c>
      <c r="AG7" s="24">
        <v>95.6</v>
      </c>
      <c r="AH7" s="24">
        <v>93.57</v>
      </c>
      <c r="AI7" s="24">
        <v>93.47</v>
      </c>
      <c r="AJ7" s="24" t="s">
        <v>102</v>
      </c>
      <c r="AK7" s="24">
        <v>32.15</v>
      </c>
      <c r="AL7" s="24">
        <v>0</v>
      </c>
      <c r="AM7" s="24">
        <v>0</v>
      </c>
      <c r="AN7" s="24">
        <v>0</v>
      </c>
      <c r="AO7" s="24" t="s">
        <v>102</v>
      </c>
      <c r="AP7" s="24">
        <v>249.76</v>
      </c>
      <c r="AQ7" s="24">
        <v>237</v>
      </c>
      <c r="AR7" s="24">
        <v>257.23</v>
      </c>
      <c r="AS7" s="24">
        <v>293.54000000000002</v>
      </c>
      <c r="AT7" s="24">
        <v>264.35000000000002</v>
      </c>
      <c r="AU7" s="24" t="s">
        <v>102</v>
      </c>
      <c r="AV7" s="24">
        <v>58.31</v>
      </c>
      <c r="AW7" s="24">
        <v>159.47</v>
      </c>
      <c r="AX7" s="24">
        <v>219.49</v>
      </c>
      <c r="AY7" s="24">
        <v>290.38</v>
      </c>
      <c r="AZ7" s="24" t="s">
        <v>102</v>
      </c>
      <c r="BA7" s="24">
        <v>256.37</v>
      </c>
      <c r="BB7" s="24">
        <v>135.35</v>
      </c>
      <c r="BC7" s="24">
        <v>150.91999999999999</v>
      </c>
      <c r="BD7" s="24">
        <v>151.72</v>
      </c>
      <c r="BE7" s="24">
        <v>155.91</v>
      </c>
      <c r="BF7" s="24" t="s">
        <v>102</v>
      </c>
      <c r="BG7" s="24">
        <v>853.55</v>
      </c>
      <c r="BH7" s="24">
        <v>800.36</v>
      </c>
      <c r="BI7" s="24">
        <v>778.25</v>
      </c>
      <c r="BJ7" s="24">
        <v>726.4</v>
      </c>
      <c r="BK7" s="24" t="s">
        <v>102</v>
      </c>
      <c r="BL7" s="24">
        <v>862.99</v>
      </c>
      <c r="BM7" s="24">
        <v>782.91</v>
      </c>
      <c r="BN7" s="24">
        <v>783.21</v>
      </c>
      <c r="BO7" s="24">
        <v>902.04</v>
      </c>
      <c r="BP7" s="24">
        <v>881.57</v>
      </c>
      <c r="BQ7" s="24" t="s">
        <v>102</v>
      </c>
      <c r="BR7" s="24">
        <v>35.86</v>
      </c>
      <c r="BS7" s="24">
        <v>30.46</v>
      </c>
      <c r="BT7" s="24">
        <v>29.81</v>
      </c>
      <c r="BU7" s="24">
        <v>28.39</v>
      </c>
      <c r="BV7" s="24" t="s">
        <v>102</v>
      </c>
      <c r="BW7" s="24">
        <v>50.06</v>
      </c>
      <c r="BX7" s="24">
        <v>49.38</v>
      </c>
      <c r="BY7" s="24">
        <v>48.53</v>
      </c>
      <c r="BZ7" s="24">
        <v>46.11</v>
      </c>
      <c r="CA7" s="24">
        <v>46.46</v>
      </c>
      <c r="CB7" s="24" t="s">
        <v>102</v>
      </c>
      <c r="CC7" s="24">
        <v>381.15</v>
      </c>
      <c r="CD7" s="24">
        <v>454.21</v>
      </c>
      <c r="CE7" s="24">
        <v>471.28</v>
      </c>
      <c r="CF7" s="24">
        <v>503.84</v>
      </c>
      <c r="CG7" s="24" t="s">
        <v>102</v>
      </c>
      <c r="CH7" s="24">
        <v>309.22000000000003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47.35</v>
      </c>
      <c r="CT7" s="24">
        <v>46.36</v>
      </c>
      <c r="CU7" s="24">
        <v>46.45</v>
      </c>
      <c r="CV7" s="24">
        <v>45.36</v>
      </c>
      <c r="CW7" s="24">
        <v>45.78</v>
      </c>
      <c r="CX7" s="24" t="s">
        <v>102</v>
      </c>
      <c r="CY7" s="24">
        <v>98.7</v>
      </c>
      <c r="CZ7" s="24">
        <v>100</v>
      </c>
      <c r="DA7" s="24">
        <v>100</v>
      </c>
      <c r="DB7" s="24">
        <v>100</v>
      </c>
      <c r="DC7" s="24" t="s">
        <v>102</v>
      </c>
      <c r="DD7" s="24">
        <v>81.209999999999994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 t="s">
        <v>102</v>
      </c>
      <c r="DJ7" s="24">
        <v>5.4</v>
      </c>
      <c r="DK7" s="24">
        <v>10.88</v>
      </c>
      <c r="DL7" s="24">
        <v>16.350000000000001</v>
      </c>
      <c r="DM7" s="24">
        <v>21.83</v>
      </c>
      <c r="DN7" s="24" t="s">
        <v>102</v>
      </c>
      <c r="DO7" s="24">
        <v>39.64</v>
      </c>
      <c r="DP7" s="24">
        <v>33.75</v>
      </c>
      <c r="DQ7" s="24">
        <v>36.21</v>
      </c>
      <c r="DR7" s="24">
        <v>39.69</v>
      </c>
      <c r="DS7" s="24">
        <v>39.369999999999997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2023-12-12T01:09:00Z</dcterms:created>
  <dcterms:modified xsi:type="dcterms:W3CDTF">2024-01-25T00:03:15Z</dcterms:modified>
  <cp:category/>
</cp:coreProperties>
</file>