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2110_経営管理室共有フォルダ\経営分析\R4決算\提出\"/>
    </mc:Choice>
  </mc:AlternateContent>
  <workbookProtection workbookAlgorithmName="SHA-512" workbookHashValue="MGxCZZ2wfYG+l6PZW1QtJLwsPMObBPH9ViUjB2mJ2Ogi7qco8sSTrIK3ND2j/dbIG9tsGUzGBLOSPdGVEfCbkw==" workbookSaltValue="dI2xwmbmUpo46jFpLINrl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<sst xmlns="http://schemas.openxmlformats.org/spreadsheetml/2006/main" count="236" uniqueCount="117">
  <si>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</si>
  <si>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</si>
  <si>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</si>
  <si>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</si>
  <si>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</si>
  <si>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</si>
  <si>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</si>
  <si>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</si>
  <si>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</si>
  <si>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</si>
  <si>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</si>
  <si>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</si>
  <si>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</si>
  <si>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</si>
  <si>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</si>
  <si>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</si>
  <si>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</si>
  <si>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</si>
  <si>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</si>
  <si>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</si>
  <si>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</si>
  <si>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</si>
  <si>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</si>
  <si>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</si>
  <si>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</si>
  <si>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</si>
  <si>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</si>
  <si>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</si>
  <si>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</si>
  <si>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</si>
  <si>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</si>
  <si>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</si>
  <si>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</si>
  <si>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</si>
  <si>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</si>
  <si>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</si>
  <si>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</si>
  <si>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</si>
  <si>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</si>
  <si>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</si>
  <si>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</si>
  <si>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</si>
  <si>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</si>
  <si>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</si>
  <si>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</si>
  <si>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</si>
  <si>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</si>
  <si>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</si>
  <si>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</si>
  <si>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</si>
  <si>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</si>
  <si>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</si>
  <si>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</si>
  <si>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</si>
  <si>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</si>
  <si>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</si>
  <si>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</si>
  <si>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</si>
  <si>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</si>
  <si>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</si>
  <si>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</si>
  <si>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</si>
  <si>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</si>
  <si>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</si>
  <si>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</si>
  <si>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</si>
  <si>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</si>
  <si>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</si>
  <si>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</si>
  <si>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</si>
  <si>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</si>
  <si>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</si>
  <si>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</si>
  <si>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</si>
  <si>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</si>
  <si>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</si>
  <si>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</si>
  <si>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</si>
  <si>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</si>
  <si>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</si>
  <si>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</si>
  <si>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</si>
  <si>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</si>
  <si>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</si>
  <si>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</si>
  <si>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</si>
  <si>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</si>
  <si>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</si>
  <si>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</si>
  <si>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</si>
  <si>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</si>
  <si>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</si>
  <si>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</si>
  <si>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</si>
  <si>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</si>
  <si>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</si>
  <si>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</si>
  <si>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</si>
  <si>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</si>
  <si>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</si>
  <si>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</si>
  <si>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</si>
  <si>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</si>
  <si>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</si>
  <si>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</si>
  <si>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</si>
  <si>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</si>
  <si>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</si>
  <si>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</si>
  <si>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</si>
  <si>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</si>
  <si>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</si>
  <si>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</si>
  <si>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</si>
  <si>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①経常収支比率は昨年とほぼ変わりませんが、一般会計からの繰入金は減少となりました。
②営業収益に対して累積欠損金の状況を示す累積欠損金比率は、累積欠損金が発生していないため、０％となっています。
③流動比率が類似団体より低いのは、流動資産では、年間を通じて最低限の現金しかなく、流動負債では、過去に集中して多額の借金を行い事業を進めたことが原因であり、100%を大きく下回っています。令和4年度は、前年度若干比率が回復しているので、今後も流動負債が増加しないよう、企業債の借入を抑制し、現金の確保に努めます。　　　　　　　　　　　　　　　　　　　　　　　　　　　　　　　　　　　　　　　　　　　　　　　　　　　　　　　　　　　　　　　　　　　　　　　　　　　　　　　　　　　　④令和4年度の企業債残高対事業規模比率は、整備事業がおおむね完了したことから、企業債残高のピークは過ぎたものの、経営上の大きな負担となっています。　　　　　　　　　　　　　　　　　　　　　　　　　　　　　　　　　　　　　　　　　　　　　　　　　　　　　　　　　　　　　　　　　　　　　　　　　　　　　
⑤料金の一部改正により、経費回収率が大きく改善しました。　　　　　　　　　　　　　　　　　　　　　　　　　　　　　　　　　　　　　　　　　　　　　　　　　　　　　　　　　　　　　　　　　　　　　　　　　　　　　　　　　　　　　　　　　　　　　　　　　　　　　　　　　　　　⑥汚水処理原価は流域下水道により汚水処理を効率的に行っていることから類似団体平均よりも安価な状況が続いています。
⑦公共下水道事業は、本市単独で処理場を保有していないため、0%です。　　　　　　　　　　　　　　　　　　　　　　　　　　　　　　　　　　　　　　　　　　　　　　　　　　　　　　　　　　　　　　　　　　⑧令和4年度の水洗化率は97.20％で、平成26年度で整備事業がおおむね完了したことから、平均値とほぼ同率ですが、今後も水洗化促進に努めます。</t>
    <rPh sb="1" eb="3">
      <t>ケイジョウ</t>
    </rPh>
    <rPh sb="3" eb="5">
      <t>シュウシ</t>
    </rPh>
    <rPh sb="5" eb="7">
      <t>ヒリツ</t>
    </rPh>
    <rPh sb="8" eb="10">
      <t>サクネン</t>
    </rPh>
    <rPh sb="13" eb="14">
      <t>カ</t>
    </rPh>
    <rPh sb="21" eb="23">
      <t>イッパン</t>
    </rPh>
    <rPh sb="23" eb="25">
      <t>カイケイ</t>
    </rPh>
    <rPh sb="28" eb="31">
      <t>クリイレキン</t>
    </rPh>
    <rPh sb="32" eb="34">
      <t>ゲンショウ</t>
    </rPh>
    <rPh sb="202" eb="204">
      <t>ジャッカン</t>
    </rPh>
    <rPh sb="207" eb="209">
      <t>カイフク</t>
    </rPh>
    <rPh sb="339" eb="341">
      <t>レイワ</t>
    </rPh>
    <rPh sb="490" eb="492">
      <t>リョウキン</t>
    </rPh>
    <rPh sb="493" eb="495">
      <t>イチブ</t>
    </rPh>
    <rPh sb="495" eb="497">
      <t>カイセイ</t>
    </rPh>
    <rPh sb="501" eb="503">
      <t>ケイヒ</t>
    </rPh>
    <rPh sb="503" eb="506">
      <t>カイシュウリツ</t>
    </rPh>
    <rPh sb="507" eb="508">
      <t>オオ</t>
    </rPh>
    <rPh sb="510" eb="512">
      <t>カイゼン</t>
    </rPh>
    <rPh sb="683" eb="685">
      <t>コウキョウ</t>
    </rPh>
    <rPh sb="685" eb="688">
      <t>ゲスイドウ</t>
    </rPh>
    <rPh sb="688" eb="690">
      <t>ジギョウ</t>
    </rPh>
    <rPh sb="783" eb="785">
      <t>レイワ</t>
    </rPh>
    <rPh sb="833" eb="835">
      <t>ドウリツ</t>
    </rPh>
    <phoneticPr fontId="4"/>
  </si>
  <si>
    <t>①有形固定資産減価償却率は、平成30年度に法適用したところであるため、減価償却実積が少なく、低い数値となっています。
②本市では昭和54年に事業を開始し、整備した管渠は比較的新しいものが多く、法定耐用年数を経過した管路は少ないため、低い数値となっています。
③平成28年度から市に移管された開発地の下水道管渠の改築・更新に取り組んでいます。
今後もストックマネジメントに基づき管渠等の改築・更新に取り組んでいきます。</t>
    <rPh sb="1" eb="3">
      <t>ユウケイ</t>
    </rPh>
    <rPh sb="3" eb="5">
      <t>コテイ</t>
    </rPh>
    <rPh sb="5" eb="7">
      <t>シサン</t>
    </rPh>
    <rPh sb="7" eb="9">
      <t>ゲンカ</t>
    </rPh>
    <rPh sb="9" eb="11">
      <t>ショウキャク</t>
    </rPh>
    <rPh sb="11" eb="12">
      <t>リツ</t>
    </rPh>
    <rPh sb="14" eb="16">
      <t>ヘイセイ</t>
    </rPh>
    <rPh sb="18" eb="20">
      <t>ネンド</t>
    </rPh>
    <rPh sb="21" eb="24">
      <t>ホウテキヨウ</t>
    </rPh>
    <rPh sb="35" eb="37">
      <t>ゲンカ</t>
    </rPh>
    <rPh sb="37" eb="39">
      <t>ショウキャク</t>
    </rPh>
    <rPh sb="42" eb="43">
      <t>スク</t>
    </rPh>
    <rPh sb="60" eb="62">
      <t>ホンシ</t>
    </rPh>
    <rPh sb="64" eb="66">
      <t>ショウワ</t>
    </rPh>
    <rPh sb="68" eb="69">
      <t>ネン</t>
    </rPh>
    <rPh sb="70" eb="72">
      <t>ジギョウ</t>
    </rPh>
    <rPh sb="73" eb="75">
      <t>カイシ</t>
    </rPh>
    <rPh sb="77" eb="79">
      <t>セイビ</t>
    </rPh>
    <rPh sb="81" eb="82">
      <t>カン</t>
    </rPh>
    <rPh sb="82" eb="83">
      <t>キョ</t>
    </rPh>
    <rPh sb="84" eb="87">
      <t>ヒカクテキ</t>
    </rPh>
    <rPh sb="87" eb="88">
      <t>アタラ</t>
    </rPh>
    <rPh sb="93" eb="94">
      <t>オオ</t>
    </rPh>
    <rPh sb="96" eb="98">
      <t>ホウテイ</t>
    </rPh>
    <rPh sb="98" eb="100">
      <t>タイヨウ</t>
    </rPh>
    <rPh sb="100" eb="102">
      <t>ネンスウ</t>
    </rPh>
    <rPh sb="103" eb="105">
      <t>ケイカ</t>
    </rPh>
    <rPh sb="107" eb="109">
      <t>カンロ</t>
    </rPh>
    <rPh sb="110" eb="111">
      <t>スク</t>
    </rPh>
    <rPh sb="116" eb="117">
      <t>ヒク</t>
    </rPh>
    <rPh sb="118" eb="120">
      <t>スウチ</t>
    </rPh>
    <rPh sb="138" eb="139">
      <t>シ</t>
    </rPh>
    <rPh sb="140" eb="142">
      <t>イカン</t>
    </rPh>
    <rPh sb="145" eb="148">
      <t>カイハツチ</t>
    </rPh>
    <rPh sb="149" eb="152">
      <t>ゲスイドウ</t>
    </rPh>
    <rPh sb="152" eb="154">
      <t>カンキョ</t>
    </rPh>
    <phoneticPr fontId="4"/>
  </si>
  <si>
    <t>　料金改正により、経費回収率は大きく改善しましたが、支払能力の状況を示す流動比率は、前年度より若干回復し、また、企業債残高も減少傾向にあるとはいえ、平均値より高い位置にあります。
　今後も持続可能な下水道事業を運営していくため、継続的に料金体系も含めて経営のあり方の見直しを行い、経営していきます。</t>
    <rPh sb="1" eb="3">
      <t>リョウキン</t>
    </rPh>
    <rPh sb="3" eb="5">
      <t>カイセイ</t>
    </rPh>
    <rPh sb="9" eb="11">
      <t>ケイヒ</t>
    </rPh>
    <rPh sb="11" eb="14">
      <t>カイシュウリツ</t>
    </rPh>
    <rPh sb="15" eb="16">
      <t>オオ</t>
    </rPh>
    <rPh sb="18" eb="20">
      <t>カイゼン</t>
    </rPh>
    <rPh sb="26" eb="28">
      <t>シハラ</t>
    </rPh>
    <rPh sb="28" eb="30">
      <t>ノウリョク</t>
    </rPh>
    <rPh sb="31" eb="33">
      <t>ジョウキョウ</t>
    </rPh>
    <rPh sb="34" eb="35">
      <t>シメ</t>
    </rPh>
    <rPh sb="36" eb="38">
      <t>リュウドウ</t>
    </rPh>
    <rPh sb="38" eb="40">
      <t>ヒリツ</t>
    </rPh>
    <rPh sb="42" eb="45">
      <t>ゼンネンド</t>
    </rPh>
    <rPh sb="47" eb="49">
      <t>ジャッカン</t>
    </rPh>
    <rPh sb="49" eb="51">
      <t>カイフク</t>
    </rPh>
    <rPh sb="56" eb="59">
      <t>キギョウサイ</t>
    </rPh>
    <rPh sb="59" eb="61">
      <t>ザンダカ</t>
    </rPh>
    <rPh sb="62" eb="64">
      <t>ゲンショウ</t>
    </rPh>
    <rPh sb="64" eb="66">
      <t>ケイコウ</t>
    </rPh>
    <rPh sb="74" eb="77">
      <t>ヘイキンチ</t>
    </rPh>
    <rPh sb="79" eb="80">
      <t>タカ</t>
    </rPh>
    <rPh sb="81" eb="83">
      <t>イチ</t>
    </rPh>
    <rPh sb="91" eb="93">
      <t>コンゴ</t>
    </rPh>
    <rPh sb="94" eb="96">
      <t>ジゾク</t>
    </rPh>
    <rPh sb="96" eb="98">
      <t>カノウ</t>
    </rPh>
    <rPh sb="99" eb="102">
      <t>ゲスイドウ</t>
    </rPh>
    <rPh sb="102" eb="104">
      <t>ジギョウ</t>
    </rPh>
    <rPh sb="105" eb="107">
      <t>ウンエイ</t>
    </rPh>
    <rPh sb="114" eb="116">
      <t>ケイゾク</t>
    </rPh>
    <rPh sb="116" eb="117">
      <t>テキ</t>
    </rPh>
    <rPh sb="118" eb="120">
      <t>リョウキン</t>
    </rPh>
    <rPh sb="120" eb="122">
      <t>タイケイ</t>
    </rPh>
    <rPh sb="123" eb="124">
      <t>フク</t>
    </rPh>
    <rPh sb="126" eb="128">
      <t>ケイエイ</t>
    </rPh>
    <rPh sb="131" eb="132">
      <t>カタ</t>
    </rPh>
    <rPh sb="133" eb="135">
      <t>ミナオ</t>
    </rPh>
    <rPh sb="137" eb="138">
      <t>オコナ</t>
    </rPh>
    <rPh sb="140" eb="14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</si>
</sst>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0.55000000000000004</c:v>
                </c:pt>
                <c:pt idx="1">
                  <c:v>0.48</c:v>
                </c:pt>
                <c:pt idx="2" formatCode="#,##0.00;&quot;△&quot;#,##0.00">
                  <c:v>0</c:v>
                </c:pt>
                <c:pt idx="3" formatCode="#,##0.00;&quot;△&quot;#,##0.00">
                  <c:v>0</c:v>
                </c:pt>
                <c:pt idx="4">
                  <c:v>0.38</c:v>
                </c:pt>
              </c:numCache>
            </c:numRef>
          </c:val>
          <c:extLst xmlns:c16r2="http://schemas.microsoft.com/office/drawing/2015/06/chart">
            <c:ext xmlns:c16="http://schemas.microsoft.com/office/drawing/2014/chart" uri="{C3380CC4-5D6E-409C-BE32-E72D297353CC}">
              <c16:uniqueId val="{00000000-653D-470D-B289-C3A45BA406AB}"/>
            </c:ext>
          </c:extLst>
        </c:ser>
        <c:dLbls>
          <c:showLegendKey val="0"/>
          <c:showVal val="0"/>
          <c:showCatName val="0"/>
          <c:showSerName val="0"/>
          <c:showPercent val="0"/>
          <c:showBubbleSize val="0"/>
        </c:dLbls>
        <c:gapWidth val="150"/>
        <c:axId val="235962480"/>
        <c:axId val="23596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xmlns:c16r2="http://schemas.microsoft.com/office/drawing/2015/06/chart">
            <c:ext xmlns:c16="http://schemas.microsoft.com/office/drawing/2014/chart" uri="{C3380CC4-5D6E-409C-BE32-E72D297353CC}">
              <c16:uniqueId val="{00000001-653D-470D-B289-C3A45BA406AB}"/>
            </c:ext>
          </c:extLst>
        </c:ser>
        <c:dLbls>
          <c:showLegendKey val="0"/>
          <c:showVal val="0"/>
          <c:showCatName val="0"/>
          <c:showSerName val="0"/>
          <c:showPercent val="0"/>
          <c:showBubbleSize val="0"/>
        </c:dLbls>
        <c:marker val="1"/>
        <c:smooth val="0"/>
        <c:axId val="235962480"/>
        <c:axId val="235966040"/>
      </c:lineChart>
      <c:dateAx>
        <c:axId val="235962480"/>
        <c:scaling>
          <c:orientation val="minMax"/>
        </c:scaling>
        <c:delete val="1"/>
        <c:axPos val="b"/>
        <c:numFmt formatCode="&quot;H&quot;yy" sourceLinked="1"/>
        <c:majorTickMark val="none"/>
        <c:minorTickMark val="none"/>
        <c:tickLblPos val="none"/>
        <c:crossAx val="235966040"/>
        <c:crosses val="autoZero"/>
        <c:auto val="1"/>
        <c:lblOffset val="100"/>
        <c:baseTimeUnit val="years"/>
      </c:dateAx>
      <c:valAx>
        <c:axId val="23596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6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19-4345-8015-B8514B3432F0}"/>
            </c:ext>
          </c:extLst>
        </c:ser>
        <c:dLbls>
          <c:showLegendKey val="0"/>
          <c:showVal val="0"/>
          <c:showCatName val="0"/>
          <c:showSerName val="0"/>
          <c:showPercent val="0"/>
          <c:showBubbleSize val="0"/>
        </c:dLbls>
        <c:gapWidth val="150"/>
        <c:axId val="236524120"/>
        <c:axId val="23652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xmlns:c16r2="http://schemas.microsoft.com/office/drawing/2015/06/chart">
            <c:ext xmlns:c16="http://schemas.microsoft.com/office/drawing/2014/chart" uri="{C3380CC4-5D6E-409C-BE32-E72D297353CC}">
              <c16:uniqueId val="{00000001-0219-4345-8015-B8514B3432F0}"/>
            </c:ext>
          </c:extLst>
        </c:ser>
        <c:dLbls>
          <c:showLegendKey val="0"/>
          <c:showVal val="0"/>
          <c:showCatName val="0"/>
          <c:showSerName val="0"/>
          <c:showPercent val="0"/>
          <c:showBubbleSize val="0"/>
        </c:dLbls>
        <c:marker val="1"/>
        <c:smooth val="0"/>
        <c:axId val="236524120"/>
        <c:axId val="236520592"/>
      </c:lineChart>
      <c:dateAx>
        <c:axId val="236524120"/>
        <c:scaling>
          <c:orientation val="minMax"/>
        </c:scaling>
        <c:delete val="1"/>
        <c:axPos val="b"/>
        <c:numFmt formatCode="&quot;H&quot;yy" sourceLinked="1"/>
        <c:majorTickMark val="none"/>
        <c:minorTickMark val="none"/>
        <c:tickLblPos val="none"/>
        <c:crossAx val="236520592"/>
        <c:crosses val="autoZero"/>
        <c:auto val="1"/>
        <c:lblOffset val="100"/>
        <c:baseTimeUnit val="years"/>
      </c:dateAx>
      <c:valAx>
        <c:axId val="2365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96.75</c:v>
                </c:pt>
                <c:pt idx="1">
                  <c:v>96.88</c:v>
                </c:pt>
                <c:pt idx="2">
                  <c:v>96.96</c:v>
                </c:pt>
                <c:pt idx="3">
                  <c:v>97.15</c:v>
                </c:pt>
                <c:pt idx="4">
                  <c:v>97.2</c:v>
                </c:pt>
              </c:numCache>
            </c:numRef>
          </c:val>
          <c:extLst xmlns:c16r2="http://schemas.microsoft.com/office/drawing/2015/06/chart">
            <c:ext xmlns:c16="http://schemas.microsoft.com/office/drawing/2014/chart" uri="{C3380CC4-5D6E-409C-BE32-E72D297353CC}">
              <c16:uniqueId val="{00000000-EE48-4E49-9415-2CC0505C3081}"/>
            </c:ext>
          </c:extLst>
        </c:ser>
        <c:dLbls>
          <c:showLegendKey val="0"/>
          <c:showVal val="0"/>
          <c:showCatName val="0"/>
          <c:showSerName val="0"/>
          <c:showPercent val="0"/>
          <c:showBubbleSize val="0"/>
        </c:dLbls>
        <c:gapWidth val="150"/>
        <c:axId val="236522944"/>
        <c:axId val="23651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xmlns:c16r2="http://schemas.microsoft.com/office/drawing/2015/06/chart">
            <c:ext xmlns:c16="http://schemas.microsoft.com/office/drawing/2014/chart" uri="{C3380CC4-5D6E-409C-BE32-E72D297353CC}">
              <c16:uniqueId val="{00000001-EE48-4E49-9415-2CC0505C3081}"/>
            </c:ext>
          </c:extLst>
        </c:ser>
        <c:dLbls>
          <c:showLegendKey val="0"/>
          <c:showVal val="0"/>
          <c:showCatName val="0"/>
          <c:showSerName val="0"/>
          <c:showPercent val="0"/>
          <c:showBubbleSize val="0"/>
        </c:dLbls>
        <c:marker val="1"/>
        <c:smooth val="0"/>
        <c:axId val="236522944"/>
        <c:axId val="236519024"/>
      </c:lineChart>
      <c:dateAx>
        <c:axId val="236522944"/>
        <c:scaling>
          <c:orientation val="minMax"/>
        </c:scaling>
        <c:delete val="1"/>
        <c:axPos val="b"/>
        <c:numFmt formatCode="&quot;H&quot;yy" sourceLinked="1"/>
        <c:majorTickMark val="none"/>
        <c:minorTickMark val="none"/>
        <c:tickLblPos val="none"/>
        <c:crossAx val="236519024"/>
        <c:crosses val="autoZero"/>
        <c:auto val="1"/>
        <c:lblOffset val="100"/>
        <c:baseTimeUnit val="years"/>
      </c:dateAx>
      <c:valAx>
        <c:axId val="2365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101.66</c:v>
                </c:pt>
                <c:pt idx="1">
                  <c:v>99.91</c:v>
                </c:pt>
                <c:pt idx="2">
                  <c:v>100.1</c:v>
                </c:pt>
                <c:pt idx="3">
                  <c:v>100.22</c:v>
                </c:pt>
                <c:pt idx="4">
                  <c:v>100.42</c:v>
                </c:pt>
              </c:numCache>
            </c:numRef>
          </c:val>
          <c:extLst xmlns:c16r2="http://schemas.microsoft.com/office/drawing/2015/06/chart">
            <c:ext xmlns:c16="http://schemas.microsoft.com/office/drawing/2014/chart" uri="{C3380CC4-5D6E-409C-BE32-E72D297353CC}">
              <c16:uniqueId val="{00000000-77B2-42A3-8010-BE75776B0127}"/>
            </c:ext>
          </c:extLst>
        </c:ser>
        <c:dLbls>
          <c:showLegendKey val="0"/>
          <c:showVal val="0"/>
          <c:showCatName val="0"/>
          <c:showSerName val="0"/>
          <c:showPercent val="0"/>
          <c:showBubbleSize val="0"/>
        </c:dLbls>
        <c:gapWidth val="150"/>
        <c:axId val="235963296"/>
        <c:axId val="23596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xmlns:c16r2="http://schemas.microsoft.com/office/drawing/2015/06/chart">
            <c:ext xmlns:c16="http://schemas.microsoft.com/office/drawing/2014/chart" uri="{C3380CC4-5D6E-409C-BE32-E72D297353CC}">
              <c16:uniqueId val="{00000001-77B2-42A3-8010-BE75776B0127}"/>
            </c:ext>
          </c:extLst>
        </c:ser>
        <c:dLbls>
          <c:showLegendKey val="0"/>
          <c:showVal val="0"/>
          <c:showCatName val="0"/>
          <c:showSerName val="0"/>
          <c:showPercent val="0"/>
          <c:showBubbleSize val="0"/>
        </c:dLbls>
        <c:marker val="1"/>
        <c:smooth val="0"/>
        <c:axId val="235963296"/>
        <c:axId val="235964472"/>
      </c:lineChart>
      <c:dateAx>
        <c:axId val="235963296"/>
        <c:scaling>
          <c:orientation val="minMax"/>
        </c:scaling>
        <c:delete val="1"/>
        <c:axPos val="b"/>
        <c:numFmt formatCode="&quot;H&quot;yy" sourceLinked="1"/>
        <c:majorTickMark val="none"/>
        <c:minorTickMark val="none"/>
        <c:tickLblPos val="none"/>
        <c:crossAx val="235964472"/>
        <c:crosses val="autoZero"/>
        <c:auto val="1"/>
        <c:lblOffset val="100"/>
        <c:baseTimeUnit val="years"/>
      </c:dateAx>
      <c:valAx>
        <c:axId val="23596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3.03</c:v>
                </c:pt>
                <c:pt idx="1">
                  <c:v>6</c:v>
                </c:pt>
                <c:pt idx="2">
                  <c:v>9.01</c:v>
                </c:pt>
                <c:pt idx="3">
                  <c:v>11.91</c:v>
                </c:pt>
                <c:pt idx="4">
                  <c:v>14.82</c:v>
                </c:pt>
              </c:numCache>
            </c:numRef>
          </c:val>
          <c:extLst xmlns:c16r2="http://schemas.microsoft.com/office/drawing/2015/06/chart">
            <c:ext xmlns:c16="http://schemas.microsoft.com/office/drawing/2014/chart" uri="{C3380CC4-5D6E-409C-BE32-E72D297353CC}">
              <c16:uniqueId val="{00000000-A082-4241-9915-3D88A75A4ED0}"/>
            </c:ext>
          </c:extLst>
        </c:ser>
        <c:dLbls>
          <c:showLegendKey val="0"/>
          <c:showVal val="0"/>
          <c:showCatName val="0"/>
          <c:showSerName val="0"/>
          <c:showPercent val="0"/>
          <c:showBubbleSize val="0"/>
        </c:dLbls>
        <c:gapWidth val="150"/>
        <c:axId val="235964864"/>
        <c:axId val="23596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xmlns:c16r2="http://schemas.microsoft.com/office/drawing/2015/06/chart">
            <c:ext xmlns:c16="http://schemas.microsoft.com/office/drawing/2014/chart" uri="{C3380CC4-5D6E-409C-BE32-E72D297353CC}">
              <c16:uniqueId val="{00000001-A082-4241-9915-3D88A75A4ED0}"/>
            </c:ext>
          </c:extLst>
        </c:ser>
        <c:dLbls>
          <c:showLegendKey val="0"/>
          <c:showVal val="0"/>
          <c:showCatName val="0"/>
          <c:showSerName val="0"/>
          <c:showPercent val="0"/>
          <c:showBubbleSize val="0"/>
        </c:dLbls>
        <c:marker val="1"/>
        <c:smooth val="0"/>
        <c:axId val="235964864"/>
        <c:axId val="235965256"/>
      </c:lineChart>
      <c:dateAx>
        <c:axId val="235964864"/>
        <c:scaling>
          <c:orientation val="minMax"/>
        </c:scaling>
        <c:delete val="1"/>
        <c:axPos val="b"/>
        <c:numFmt formatCode="&quot;H&quot;yy" sourceLinked="1"/>
        <c:majorTickMark val="none"/>
        <c:minorTickMark val="none"/>
        <c:tickLblPos val="none"/>
        <c:crossAx val="235965256"/>
        <c:crosses val="autoZero"/>
        <c:auto val="1"/>
        <c:lblOffset val="100"/>
        <c:baseTimeUnit val="years"/>
      </c:dateAx>
      <c:valAx>
        <c:axId val="23596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quot;-&quot;">
                  <c:v>0.86</c:v>
                </c:pt>
              </c:numCache>
            </c:numRef>
          </c:val>
          <c:extLst xmlns:c16r2="http://schemas.microsoft.com/office/drawing/2015/06/chart">
            <c:ext xmlns:c16="http://schemas.microsoft.com/office/drawing/2014/chart" uri="{C3380CC4-5D6E-409C-BE32-E72D297353CC}">
              <c16:uniqueId val="{00000000-1150-4330-91CA-66B809DE1653}"/>
            </c:ext>
          </c:extLst>
        </c:ser>
        <c:dLbls>
          <c:showLegendKey val="0"/>
          <c:showVal val="0"/>
          <c:showCatName val="0"/>
          <c:showSerName val="0"/>
          <c:showPercent val="0"/>
          <c:showBubbleSize val="0"/>
        </c:dLbls>
        <c:gapWidth val="150"/>
        <c:axId val="236683528"/>
        <c:axId val="23668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xmlns:c16r2="http://schemas.microsoft.com/office/drawing/2015/06/chart">
            <c:ext xmlns:c16="http://schemas.microsoft.com/office/drawing/2014/chart" uri="{C3380CC4-5D6E-409C-BE32-E72D297353CC}">
              <c16:uniqueId val="{00000001-1150-4330-91CA-66B809DE1653}"/>
            </c:ext>
          </c:extLst>
        </c:ser>
        <c:dLbls>
          <c:showLegendKey val="0"/>
          <c:showVal val="0"/>
          <c:showCatName val="0"/>
          <c:showSerName val="0"/>
          <c:showPercent val="0"/>
          <c:showBubbleSize val="0"/>
        </c:dLbls>
        <c:marker val="1"/>
        <c:smooth val="0"/>
        <c:axId val="236683528"/>
        <c:axId val="236688232"/>
      </c:lineChart>
      <c:dateAx>
        <c:axId val="236683528"/>
        <c:scaling>
          <c:orientation val="minMax"/>
        </c:scaling>
        <c:delete val="1"/>
        <c:axPos val="b"/>
        <c:numFmt formatCode="&quot;H&quot;yy" sourceLinked="1"/>
        <c:majorTickMark val="none"/>
        <c:minorTickMark val="none"/>
        <c:tickLblPos val="none"/>
        <c:crossAx val="236688232"/>
        <c:crosses val="autoZero"/>
        <c:auto val="1"/>
        <c:lblOffset val="100"/>
        <c:baseTimeUnit val="years"/>
      </c:dateAx>
      <c:valAx>
        <c:axId val="23668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6A-45F3-BDD4-64B827A68F90}"/>
            </c:ext>
          </c:extLst>
        </c:ser>
        <c:dLbls>
          <c:showLegendKey val="0"/>
          <c:showVal val="0"/>
          <c:showCatName val="0"/>
          <c:showSerName val="0"/>
          <c:showPercent val="0"/>
          <c:showBubbleSize val="0"/>
        </c:dLbls>
        <c:gapWidth val="150"/>
        <c:axId val="236684704"/>
        <c:axId val="2366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xmlns:c16r2="http://schemas.microsoft.com/office/drawing/2015/06/chart">
            <c:ext xmlns:c16="http://schemas.microsoft.com/office/drawing/2014/chart" uri="{C3380CC4-5D6E-409C-BE32-E72D297353CC}">
              <c16:uniqueId val="{00000001-FA6A-45F3-BDD4-64B827A68F90}"/>
            </c:ext>
          </c:extLst>
        </c:ser>
        <c:dLbls>
          <c:showLegendKey val="0"/>
          <c:showVal val="0"/>
          <c:showCatName val="0"/>
          <c:showSerName val="0"/>
          <c:showPercent val="0"/>
          <c:showBubbleSize val="0"/>
        </c:dLbls>
        <c:marker val="1"/>
        <c:smooth val="0"/>
        <c:axId val="236684704"/>
        <c:axId val="236687056"/>
      </c:lineChart>
      <c:dateAx>
        <c:axId val="236684704"/>
        <c:scaling>
          <c:orientation val="minMax"/>
        </c:scaling>
        <c:delete val="1"/>
        <c:axPos val="b"/>
        <c:numFmt formatCode="&quot;H&quot;yy" sourceLinked="1"/>
        <c:majorTickMark val="none"/>
        <c:minorTickMark val="none"/>
        <c:tickLblPos val="none"/>
        <c:crossAx val="236687056"/>
        <c:crosses val="autoZero"/>
        <c:auto val="1"/>
        <c:lblOffset val="100"/>
        <c:baseTimeUnit val="years"/>
      </c:dateAx>
      <c:valAx>
        <c:axId val="2366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19.940000000000001</c:v>
                </c:pt>
                <c:pt idx="1">
                  <c:v>35.96</c:v>
                </c:pt>
                <c:pt idx="2">
                  <c:v>36.340000000000003</c:v>
                </c:pt>
                <c:pt idx="3">
                  <c:v>27.39</c:v>
                </c:pt>
                <c:pt idx="4">
                  <c:v>39.869999999999997</c:v>
                </c:pt>
              </c:numCache>
            </c:numRef>
          </c:val>
          <c:extLst xmlns:c16r2="http://schemas.microsoft.com/office/drawing/2015/06/chart">
            <c:ext xmlns:c16="http://schemas.microsoft.com/office/drawing/2014/chart" uri="{C3380CC4-5D6E-409C-BE32-E72D297353CC}">
              <c16:uniqueId val="{00000000-DCD7-40E0-BAAF-924CB3FBDD37}"/>
            </c:ext>
          </c:extLst>
        </c:ser>
        <c:dLbls>
          <c:showLegendKey val="0"/>
          <c:showVal val="0"/>
          <c:showCatName val="0"/>
          <c:showSerName val="0"/>
          <c:showPercent val="0"/>
          <c:showBubbleSize val="0"/>
        </c:dLbls>
        <c:gapWidth val="150"/>
        <c:axId val="236688624"/>
        <c:axId val="23668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xmlns:c16r2="http://schemas.microsoft.com/office/drawing/2015/06/chart">
            <c:ext xmlns:c16="http://schemas.microsoft.com/office/drawing/2014/chart" uri="{C3380CC4-5D6E-409C-BE32-E72D297353CC}">
              <c16:uniqueId val="{00000001-DCD7-40E0-BAAF-924CB3FBDD37}"/>
            </c:ext>
          </c:extLst>
        </c:ser>
        <c:dLbls>
          <c:showLegendKey val="0"/>
          <c:showVal val="0"/>
          <c:showCatName val="0"/>
          <c:showSerName val="0"/>
          <c:showPercent val="0"/>
          <c:showBubbleSize val="0"/>
        </c:dLbls>
        <c:marker val="1"/>
        <c:smooth val="0"/>
        <c:axId val="236688624"/>
        <c:axId val="236685096"/>
      </c:lineChart>
      <c:dateAx>
        <c:axId val="236688624"/>
        <c:scaling>
          <c:orientation val="minMax"/>
        </c:scaling>
        <c:delete val="1"/>
        <c:axPos val="b"/>
        <c:numFmt formatCode="&quot;H&quot;yy" sourceLinked="1"/>
        <c:majorTickMark val="none"/>
        <c:minorTickMark val="none"/>
        <c:tickLblPos val="none"/>
        <c:crossAx val="236685096"/>
        <c:crosses val="autoZero"/>
        <c:auto val="1"/>
        <c:lblOffset val="100"/>
        <c:baseTimeUnit val="years"/>
      </c:dateAx>
      <c:valAx>
        <c:axId val="2366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1152.95</c:v>
                </c:pt>
                <c:pt idx="1">
                  <c:v>1157.95</c:v>
                </c:pt>
                <c:pt idx="2">
                  <c:v>1079.76</c:v>
                </c:pt>
                <c:pt idx="3">
                  <c:v>849.44</c:v>
                </c:pt>
                <c:pt idx="4">
                  <c:v>670.9</c:v>
                </c:pt>
              </c:numCache>
            </c:numRef>
          </c:val>
          <c:extLst xmlns:c16r2="http://schemas.microsoft.com/office/drawing/2015/06/chart">
            <c:ext xmlns:c16="http://schemas.microsoft.com/office/drawing/2014/chart" uri="{C3380CC4-5D6E-409C-BE32-E72D297353CC}">
              <c16:uniqueId val="{00000000-2489-40C0-B207-6791D94C0B86}"/>
            </c:ext>
          </c:extLst>
        </c:ser>
        <c:dLbls>
          <c:showLegendKey val="0"/>
          <c:showVal val="0"/>
          <c:showCatName val="0"/>
          <c:showSerName val="0"/>
          <c:showPercent val="0"/>
          <c:showBubbleSize val="0"/>
        </c:dLbls>
        <c:gapWidth val="150"/>
        <c:axId val="236685488"/>
        <c:axId val="2366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xmlns:c16r2="http://schemas.microsoft.com/office/drawing/2015/06/chart">
            <c:ext xmlns:c16="http://schemas.microsoft.com/office/drawing/2014/chart" uri="{C3380CC4-5D6E-409C-BE32-E72D297353CC}">
              <c16:uniqueId val="{00000001-2489-40C0-B207-6791D94C0B86}"/>
            </c:ext>
          </c:extLst>
        </c:ser>
        <c:dLbls>
          <c:showLegendKey val="0"/>
          <c:showVal val="0"/>
          <c:showCatName val="0"/>
          <c:showSerName val="0"/>
          <c:showPercent val="0"/>
          <c:showBubbleSize val="0"/>
        </c:dLbls>
        <c:marker val="1"/>
        <c:smooth val="0"/>
        <c:axId val="236685488"/>
        <c:axId val="236683136"/>
      </c:lineChart>
      <c:dateAx>
        <c:axId val="236685488"/>
        <c:scaling>
          <c:orientation val="minMax"/>
        </c:scaling>
        <c:delete val="1"/>
        <c:axPos val="b"/>
        <c:numFmt formatCode="&quot;H&quot;yy" sourceLinked="1"/>
        <c:majorTickMark val="none"/>
        <c:minorTickMark val="none"/>
        <c:tickLblPos val="none"/>
        <c:crossAx val="236683136"/>
        <c:crosses val="autoZero"/>
        <c:auto val="1"/>
        <c:lblOffset val="100"/>
        <c:baseTimeUnit val="years"/>
      </c:dateAx>
      <c:valAx>
        <c:axId val="2366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80.42</c:v>
                </c:pt>
                <c:pt idx="1">
                  <c:v>81.290000000000006</c:v>
                </c:pt>
                <c:pt idx="2">
                  <c:v>78.459999999999994</c:v>
                </c:pt>
                <c:pt idx="3">
                  <c:v>95.86</c:v>
                </c:pt>
                <c:pt idx="4">
                  <c:v>107.37</c:v>
                </c:pt>
              </c:numCache>
            </c:numRef>
          </c:val>
          <c:extLst xmlns:c16r2="http://schemas.microsoft.com/office/drawing/2015/06/chart">
            <c:ext xmlns:c16="http://schemas.microsoft.com/office/drawing/2014/chart" uri="{C3380CC4-5D6E-409C-BE32-E72D297353CC}">
              <c16:uniqueId val="{00000000-2276-444A-A556-D2955DD4BCEA}"/>
            </c:ext>
          </c:extLst>
        </c:ser>
        <c:dLbls>
          <c:showLegendKey val="0"/>
          <c:showVal val="0"/>
          <c:showCatName val="0"/>
          <c:showSerName val="0"/>
          <c:showPercent val="0"/>
          <c:showBubbleSize val="0"/>
        </c:dLbls>
        <c:gapWidth val="150"/>
        <c:axId val="236689016"/>
        <c:axId val="23669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xmlns:c16r2="http://schemas.microsoft.com/office/drawing/2015/06/chart">
            <c:ext xmlns:c16="http://schemas.microsoft.com/office/drawing/2014/chart" uri="{C3380CC4-5D6E-409C-BE32-E72D297353CC}">
              <c16:uniqueId val="{00000001-2276-444A-A556-D2955DD4BCEA}"/>
            </c:ext>
          </c:extLst>
        </c:ser>
        <c:dLbls>
          <c:showLegendKey val="0"/>
          <c:showVal val="0"/>
          <c:showCatName val="0"/>
          <c:showSerName val="0"/>
          <c:showPercent val="0"/>
          <c:showBubbleSize val="0"/>
        </c:dLbls>
        <c:marker val="1"/>
        <c:smooth val="0"/>
        <c:axId val="236689016"/>
        <c:axId val="236690584"/>
      </c:lineChart>
      <c:dateAx>
        <c:axId val="236689016"/>
        <c:scaling>
          <c:orientation val="minMax"/>
        </c:scaling>
        <c:delete val="1"/>
        <c:axPos val="b"/>
        <c:numFmt formatCode="&quot;H&quot;yy" sourceLinked="1"/>
        <c:majorTickMark val="none"/>
        <c:minorTickMark val="none"/>
        <c:tickLblPos val="none"/>
        <c:crossAx val="236690584"/>
        <c:crosses val="autoZero"/>
        <c:auto val="1"/>
        <c:lblOffset val="100"/>
        <c:baseTimeUnit val="years"/>
      </c:dateAx>
      <c:valAx>
        <c:axId val="2366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108.53</c:v>
                </c:pt>
                <c:pt idx="1">
                  <c:v>104.11</c:v>
                </c:pt>
                <c:pt idx="2">
                  <c:v>106.18</c:v>
                </c:pt>
                <c:pt idx="3">
                  <c:v>104.27</c:v>
                </c:pt>
                <c:pt idx="4">
                  <c:v>108.33</c:v>
                </c:pt>
              </c:numCache>
            </c:numRef>
          </c:val>
          <c:extLst xmlns:c16r2="http://schemas.microsoft.com/office/drawing/2015/06/chart">
            <c:ext xmlns:c16="http://schemas.microsoft.com/office/drawing/2014/chart" uri="{C3380CC4-5D6E-409C-BE32-E72D297353CC}">
              <c16:uniqueId val="{00000000-2FDB-4DE7-BFD7-384804BA8B6D}"/>
            </c:ext>
          </c:extLst>
        </c:ser>
        <c:dLbls>
          <c:showLegendKey val="0"/>
          <c:showVal val="0"/>
          <c:showCatName val="0"/>
          <c:showSerName val="0"/>
          <c:showPercent val="0"/>
          <c:showBubbleSize val="0"/>
        </c:dLbls>
        <c:gapWidth val="150"/>
        <c:axId val="236520200"/>
        <c:axId val="23652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xmlns:c16r2="http://schemas.microsoft.com/office/drawing/2015/06/chart">
            <c:ext xmlns:c16="http://schemas.microsoft.com/office/drawing/2014/chart" uri="{C3380CC4-5D6E-409C-BE32-E72D297353CC}">
              <c16:uniqueId val="{00000001-2FDB-4DE7-BFD7-384804BA8B6D}"/>
            </c:ext>
          </c:extLst>
        </c:ser>
        <c:dLbls>
          <c:showLegendKey val="0"/>
          <c:showVal val="0"/>
          <c:showCatName val="0"/>
          <c:showSerName val="0"/>
          <c:showPercent val="0"/>
          <c:showBubbleSize val="0"/>
        </c:dLbls>
        <c:marker val="1"/>
        <c:smooth val="0"/>
        <c:axId val="236520200"/>
        <c:axId val="236521768"/>
      </c:lineChart>
      <c:dateAx>
        <c:axId val="236520200"/>
        <c:scaling>
          <c:orientation val="minMax"/>
        </c:scaling>
        <c:delete val="1"/>
        <c:axPos val="b"/>
        <c:numFmt formatCode="&quot;H&quot;yy" sourceLinked="1"/>
        <c:majorTickMark val="none"/>
        <c:minorTickMark val="none"/>
        <c:tickLblPos val="none"/>
        <c:crossAx val="236521768"/>
        <c:crosses val="autoZero"/>
        <c:auto val="1"/>
        <c:lblOffset val="100"/>
        <c:baseTimeUnit val="years"/>
      </c:dateAx>
      <c:valAx>
        <c:axId val="23652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2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京都府　京田辺市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Bc1</v>
      </c>
      <c r="X8" s="59"/>
      <c r="Y8" s="59"/>
      <c r="Z8" s="59"/>
      <c r="AA8" s="59"/>
      <c r="AB8" s="59"/>
      <c r="AC8" s="59"/>
      <c r="AD8" s="60" t="str">
        <f>データ!$M$6</f>
        <v>自治体職員</v>
      </c>
      <c r="AE8" s="60"/>
      <c r="AF8" s="60"/>
      <c r="AG8" s="60"/>
      <c r="AH8" s="60"/>
      <c r="AI8" s="60"/>
      <c r="AJ8" s="60"/>
      <c r="AK8" s="3"/>
      <c r="AL8" s="39">
        <f>データ!S6</f>
        <v>71367</v>
      </c>
      <c r="AM8" s="39"/>
      <c r="AN8" s="39"/>
      <c r="AO8" s="39"/>
      <c r="AP8" s="39"/>
      <c r="AQ8" s="39"/>
      <c r="AR8" s="39"/>
      <c r="AS8" s="39"/>
      <c r="AT8" s="40">
        <f>データ!T6</f>
        <v>42.92</v>
      </c>
      <c r="AU8" s="40"/>
      <c r="AV8" s="40"/>
      <c r="AW8" s="40"/>
      <c r="AX8" s="40"/>
      <c r="AY8" s="40"/>
      <c r="AZ8" s="40"/>
      <c r="BA8" s="40"/>
      <c r="BB8" s="40">
        <f>データ!U6</f>
        <v>1662.79</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63</v>
      </c>
      <c r="J10" s="40"/>
      <c r="K10" s="40"/>
      <c r="L10" s="40"/>
      <c r="M10" s="40"/>
      <c r="N10" s="40"/>
      <c r="O10" s="40"/>
      <c r="P10" s="40">
        <f>データ!P6</f>
        <v>98.72</v>
      </c>
      <c r="Q10" s="40"/>
      <c r="R10" s="40"/>
      <c r="S10" s="40"/>
      <c r="T10" s="40"/>
      <c r="U10" s="40"/>
      <c r="V10" s="40"/>
      <c r="W10" s="40">
        <f>データ!Q6</f>
        <v>91.87</v>
      </c>
      <c r="X10" s="40"/>
      <c r="Y10" s="40"/>
      <c r="Z10" s="40"/>
      <c r="AA10" s="40"/>
      <c r="AB10" s="40"/>
      <c r="AC10" s="40"/>
      <c r="AD10" s="39">
        <f>データ!R6</f>
        <v>2141</v>
      </c>
      <c r="AE10" s="39"/>
      <c r="AF10" s="39"/>
      <c r="AG10" s="39"/>
      <c r="AH10" s="39"/>
      <c r="AI10" s="39"/>
      <c r="AJ10" s="39"/>
      <c r="AK10" s="2"/>
      <c r="AL10" s="39">
        <f>データ!V6</f>
        <v>70640</v>
      </c>
      <c r="AM10" s="39"/>
      <c r="AN10" s="39"/>
      <c r="AO10" s="39"/>
      <c r="AP10" s="39"/>
      <c r="AQ10" s="39"/>
      <c r="AR10" s="39"/>
      <c r="AS10" s="39"/>
      <c r="AT10" s="40">
        <f>データ!W6</f>
        <v>12.13</v>
      </c>
      <c r="AU10" s="40"/>
      <c r="AV10" s="40"/>
      <c r="AW10" s="40"/>
      <c r="AX10" s="40"/>
      <c r="AY10" s="40"/>
      <c r="AZ10" s="40"/>
      <c r="BA10" s="40"/>
      <c r="BB10" s="40">
        <f>データ!X6</f>
        <v>5823.58</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3Ja+qYTC9pcijl5JH9u0WbKYCG6TFU8QeQZ8a6tl/F5toZRI7gN17Ky4hvOaIilG9klUmUCMgAtE/8gMW54+Q==" saltValue="tOz9Wt/kNCEzjqxKgPHd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262111</v>
      </c>
      <c r="D6" s="19">
        <f t="shared" si="3"/>
        <v>46</v>
      </c>
      <c r="E6" s="19">
        <f t="shared" si="3"/>
        <v>17</v>
      </c>
      <c r="F6" s="19">
        <f t="shared" si="3"/>
        <v>1</v>
      </c>
      <c r="G6" s="19">
        <f t="shared" si="3"/>
        <v>0</v>
      </c>
      <c r="H6" s="19" t="str">
        <f t="shared" si="3"/>
        <v>京都府　京田辺市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63</v>
      </c>
      <c r="P6" s="20">
        <f t="shared" si="3"/>
        <v>98.72</v>
      </c>
      <c r="Q6" s="20">
        <f t="shared" si="3"/>
        <v>91.87</v>
      </c>
      <c r="R6" s="20">
        <f t="shared" si="3"/>
        <v>2141</v>
      </c>
      <c r="S6" s="20">
        <f t="shared" si="3"/>
        <v>71367</v>
      </c>
      <c r="T6" s="20">
        <f t="shared" si="3"/>
        <v>42.92</v>
      </c>
      <c r="U6" s="20">
        <f t="shared" si="3"/>
        <v>1662.79</v>
      </c>
      <c r="V6" s="20">
        <f t="shared" si="3"/>
        <v>70640</v>
      </c>
      <c r="W6" s="20">
        <f t="shared" si="3"/>
        <v>12.13</v>
      </c>
      <c r="X6" s="20">
        <f t="shared" si="3"/>
        <v>5823.58</v>
      </c>
      <c r="Y6" s="21">
        <f>IF(Y7="",NA(),Y7)</f>
        <v>101.66</v>
      </c>
      <c r="Z6" s="21">
        <f t="shared" ref="Z6:AH6" si="4">IF(Z7="",NA(),Z7)</f>
        <v>99.91</v>
      </c>
      <c r="AA6" s="21">
        <f t="shared" si="4"/>
        <v>100.1</v>
      </c>
      <c r="AB6" s="21">
        <f t="shared" si="4"/>
        <v>100.22</v>
      </c>
      <c r="AC6" s="21">
        <f t="shared" si="4"/>
        <v>100.42</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19.940000000000001</v>
      </c>
      <c r="AV6" s="21">
        <f t="shared" ref="AV6:BD6" si="6">IF(AV7="",NA(),AV7)</f>
        <v>35.96</v>
      </c>
      <c r="AW6" s="21">
        <f t="shared" si="6"/>
        <v>36.340000000000003</v>
      </c>
      <c r="AX6" s="21">
        <f t="shared" si="6"/>
        <v>27.39</v>
      </c>
      <c r="AY6" s="21">
        <f t="shared" si="6"/>
        <v>39.869999999999997</v>
      </c>
      <c r="AZ6" s="21">
        <f t="shared" si="6"/>
        <v>80.5</v>
      </c>
      <c r="BA6" s="21">
        <f t="shared" si="6"/>
        <v>71.540000000000006</v>
      </c>
      <c r="BB6" s="21">
        <f t="shared" si="6"/>
        <v>67.86</v>
      </c>
      <c r="BC6" s="21">
        <f t="shared" si="6"/>
        <v>72.92</v>
      </c>
      <c r="BD6" s="21">
        <f t="shared" si="6"/>
        <v>81.19</v>
      </c>
      <c r="BE6" s="20" t="str">
        <f>IF(BE7="","",IF(BE7="-","【-】","【"&amp;SUBSTITUTE(TEXT(BE7,"#,##0.00"),"-","△")&amp;"】"))</f>
        <v>【73.44】</v>
      </c>
      <c r="BF6" s="21">
        <f>IF(BF7="",NA(),BF7)</f>
        <v>1152.95</v>
      </c>
      <c r="BG6" s="21">
        <f t="shared" ref="BG6:BO6" si="7">IF(BG7="",NA(),BG7)</f>
        <v>1157.95</v>
      </c>
      <c r="BH6" s="21">
        <f t="shared" si="7"/>
        <v>1079.76</v>
      </c>
      <c r="BI6" s="21">
        <f t="shared" si="7"/>
        <v>849.44</v>
      </c>
      <c r="BJ6" s="21">
        <f t="shared" si="7"/>
        <v>670.9</v>
      </c>
      <c r="BK6" s="21">
        <f t="shared" si="7"/>
        <v>605.9</v>
      </c>
      <c r="BL6" s="21">
        <f t="shared" si="7"/>
        <v>653.69000000000005</v>
      </c>
      <c r="BM6" s="21">
        <f t="shared" si="7"/>
        <v>709.4</v>
      </c>
      <c r="BN6" s="21">
        <f t="shared" si="7"/>
        <v>734.47</v>
      </c>
      <c r="BO6" s="21">
        <f t="shared" si="7"/>
        <v>720.89</v>
      </c>
      <c r="BP6" s="20" t="str">
        <f>IF(BP7="","",IF(BP7="-","【-】","【"&amp;SUBSTITUTE(TEXT(BP7,"#,##0.00"),"-","△")&amp;"】"))</f>
        <v>【652.82】</v>
      </c>
      <c r="BQ6" s="21">
        <f>IF(BQ7="",NA(),BQ7)</f>
        <v>80.42</v>
      </c>
      <c r="BR6" s="21">
        <f t="shared" ref="BR6:BZ6" si="8">IF(BR7="",NA(),BR7)</f>
        <v>81.290000000000006</v>
      </c>
      <c r="BS6" s="21">
        <f t="shared" si="8"/>
        <v>78.459999999999994</v>
      </c>
      <c r="BT6" s="21">
        <f t="shared" si="8"/>
        <v>95.86</v>
      </c>
      <c r="BU6" s="21">
        <f t="shared" si="8"/>
        <v>107.37</v>
      </c>
      <c r="BV6" s="21">
        <f t="shared" si="8"/>
        <v>89.41</v>
      </c>
      <c r="BW6" s="21">
        <f t="shared" si="8"/>
        <v>88.05</v>
      </c>
      <c r="BX6" s="21">
        <f t="shared" si="8"/>
        <v>91.14</v>
      </c>
      <c r="BY6" s="21">
        <f t="shared" si="8"/>
        <v>90.69</v>
      </c>
      <c r="BZ6" s="21">
        <f t="shared" si="8"/>
        <v>90.5</v>
      </c>
      <c r="CA6" s="20" t="str">
        <f>IF(CA7="","",IF(CA7="-","【-】","【"&amp;SUBSTITUTE(TEXT(CA7,"#,##0.00"),"-","△")&amp;"】"))</f>
        <v>【97.61】</v>
      </c>
      <c r="CB6" s="21">
        <f>IF(CB7="",NA(),CB7)</f>
        <v>108.53</v>
      </c>
      <c r="CC6" s="21">
        <f t="shared" ref="CC6:CK6" si="9">IF(CC7="",NA(),CC7)</f>
        <v>104.11</v>
      </c>
      <c r="CD6" s="21">
        <f t="shared" si="9"/>
        <v>106.18</v>
      </c>
      <c r="CE6" s="21">
        <f t="shared" si="9"/>
        <v>104.27</v>
      </c>
      <c r="CF6" s="21">
        <f t="shared" si="9"/>
        <v>108.33</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96.75</v>
      </c>
      <c r="CY6" s="21">
        <f t="shared" ref="CY6:DG6" si="11">IF(CY7="",NA(),CY7)</f>
        <v>96.88</v>
      </c>
      <c r="CZ6" s="21">
        <f t="shared" si="11"/>
        <v>96.96</v>
      </c>
      <c r="DA6" s="21">
        <f t="shared" si="11"/>
        <v>97.15</v>
      </c>
      <c r="DB6" s="21">
        <f t="shared" si="11"/>
        <v>97.2</v>
      </c>
      <c r="DC6" s="21">
        <f t="shared" si="11"/>
        <v>93.91</v>
      </c>
      <c r="DD6" s="21">
        <f t="shared" si="11"/>
        <v>93.73</v>
      </c>
      <c r="DE6" s="21">
        <f t="shared" si="11"/>
        <v>94.17</v>
      </c>
      <c r="DF6" s="21">
        <f t="shared" si="11"/>
        <v>94.27</v>
      </c>
      <c r="DG6" s="21">
        <f t="shared" si="11"/>
        <v>94.46</v>
      </c>
      <c r="DH6" s="20" t="str">
        <f>IF(DH7="","",IF(DH7="-","【-】","【"&amp;SUBSTITUTE(TEXT(DH7,"#,##0.00"),"-","△")&amp;"】"))</f>
        <v>【95.82】</v>
      </c>
      <c r="DI6" s="21">
        <f>IF(DI7="",NA(),DI7)</f>
        <v>3.03</v>
      </c>
      <c r="DJ6" s="21">
        <f t="shared" ref="DJ6:DR6" si="12">IF(DJ7="",NA(),DJ7)</f>
        <v>6</v>
      </c>
      <c r="DK6" s="21">
        <f t="shared" si="12"/>
        <v>9.01</v>
      </c>
      <c r="DL6" s="21">
        <f t="shared" si="12"/>
        <v>11.91</v>
      </c>
      <c r="DM6" s="21">
        <f t="shared" si="12"/>
        <v>14.82</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1">
        <f t="shared" si="13"/>
        <v>0.86</v>
      </c>
      <c r="DY6" s="21">
        <f t="shared" si="13"/>
        <v>0.18</v>
      </c>
      <c r="DZ6" s="21">
        <f t="shared" si="13"/>
        <v>0.83</v>
      </c>
      <c r="EA6" s="21">
        <f t="shared" si="13"/>
        <v>1.06</v>
      </c>
      <c r="EB6" s="21">
        <f t="shared" si="13"/>
        <v>2.02</v>
      </c>
      <c r="EC6" s="21">
        <f t="shared" si="13"/>
        <v>2.67</v>
      </c>
      <c r="ED6" s="20" t="str">
        <f>IF(ED7="","",IF(ED7="-","【-】","【"&amp;SUBSTITUTE(TEXT(ED7,"#,##0.00"),"-","△")&amp;"】"))</f>
        <v>【7.62】</v>
      </c>
      <c r="EE6" s="21">
        <f>IF(EE7="",NA(),EE7)</f>
        <v>0.55000000000000004</v>
      </c>
      <c r="EF6" s="21">
        <f t="shared" ref="EF6:EN6" si="14">IF(EF7="",NA(),EF7)</f>
        <v>0.48</v>
      </c>
      <c r="EG6" s="20">
        <f t="shared" si="14"/>
        <v>0</v>
      </c>
      <c r="EH6" s="20">
        <f t="shared" si="14"/>
        <v>0</v>
      </c>
      <c r="EI6" s="21">
        <f t="shared" si="14"/>
        <v>0.38</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262111</v>
      </c>
      <c r="D7" s="23">
        <v>46</v>
      </c>
      <c r="E7" s="23">
        <v>17</v>
      </c>
      <c r="F7" s="23">
        <v>1</v>
      </c>
      <c r="G7" s="23">
        <v>0</v>
      </c>
      <c r="H7" s="23" t="s">
        <v>96</v>
      </c>
      <c r="I7" s="23" t="s">
        <v>97</v>
      </c>
      <c r="J7" s="23" t="s">
        <v>98</v>
      </c>
      <c r="K7" s="23" t="s">
        <v>99</v>
      </c>
      <c r="L7" s="23" t="s">
        <v>100</v>
      </c>
      <c r="M7" s="23" t="s">
        <v>101</v>
      </c>
      <c r="N7" s="24" t="s">
        <v>102</v>
      </c>
      <c r="O7" s="24">
        <v>63</v>
      </c>
      <c r="P7" s="24">
        <v>98.72</v>
      </c>
      <c r="Q7" s="24">
        <v>91.87</v>
      </c>
      <c r="R7" s="24">
        <v>2141</v>
      </c>
      <c r="S7" s="24">
        <v>71367</v>
      </c>
      <c r="T7" s="24">
        <v>42.92</v>
      </c>
      <c r="U7" s="24">
        <v>1662.79</v>
      </c>
      <c r="V7" s="24">
        <v>70640</v>
      </c>
      <c r="W7" s="24">
        <v>12.13</v>
      </c>
      <c r="X7" s="24">
        <v>5823.58</v>
      </c>
      <c r="Y7" s="24">
        <v>101.66</v>
      </c>
      <c r="Z7" s="24">
        <v>99.91</v>
      </c>
      <c r="AA7" s="24">
        <v>100.1</v>
      </c>
      <c r="AB7" s="24">
        <v>100.22</v>
      </c>
      <c r="AC7" s="24">
        <v>100.42</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19.940000000000001</v>
      </c>
      <c r="AV7" s="24">
        <v>35.96</v>
      </c>
      <c r="AW7" s="24">
        <v>36.340000000000003</v>
      </c>
      <c r="AX7" s="24">
        <v>27.39</v>
      </c>
      <c r="AY7" s="24">
        <v>39.869999999999997</v>
      </c>
      <c r="AZ7" s="24">
        <v>80.5</v>
      </c>
      <c r="BA7" s="24">
        <v>71.540000000000006</v>
      </c>
      <c r="BB7" s="24">
        <v>67.86</v>
      </c>
      <c r="BC7" s="24">
        <v>72.92</v>
      </c>
      <c r="BD7" s="24">
        <v>81.19</v>
      </c>
      <c r="BE7" s="24">
        <v>73.44</v>
      </c>
      <c r="BF7" s="24">
        <v>1152.95</v>
      </c>
      <c r="BG7" s="24">
        <v>1157.95</v>
      </c>
      <c r="BH7" s="24">
        <v>1079.76</v>
      </c>
      <c r="BI7" s="24">
        <v>849.44</v>
      </c>
      <c r="BJ7" s="24">
        <v>670.9</v>
      </c>
      <c r="BK7" s="24">
        <v>605.9</v>
      </c>
      <c r="BL7" s="24">
        <v>653.69000000000005</v>
      </c>
      <c r="BM7" s="24">
        <v>709.4</v>
      </c>
      <c r="BN7" s="24">
        <v>734.47</v>
      </c>
      <c r="BO7" s="24">
        <v>720.89</v>
      </c>
      <c r="BP7" s="24">
        <v>652.82000000000005</v>
      </c>
      <c r="BQ7" s="24">
        <v>80.42</v>
      </c>
      <c r="BR7" s="24">
        <v>81.290000000000006</v>
      </c>
      <c r="BS7" s="24">
        <v>78.459999999999994</v>
      </c>
      <c r="BT7" s="24">
        <v>95.86</v>
      </c>
      <c r="BU7" s="24">
        <v>107.37</v>
      </c>
      <c r="BV7" s="24">
        <v>89.41</v>
      </c>
      <c r="BW7" s="24">
        <v>88.05</v>
      </c>
      <c r="BX7" s="24">
        <v>91.14</v>
      </c>
      <c r="BY7" s="24">
        <v>90.69</v>
      </c>
      <c r="BZ7" s="24">
        <v>90.5</v>
      </c>
      <c r="CA7" s="24">
        <v>97.61</v>
      </c>
      <c r="CB7" s="24">
        <v>108.53</v>
      </c>
      <c r="CC7" s="24">
        <v>104.11</v>
      </c>
      <c r="CD7" s="24">
        <v>106.18</v>
      </c>
      <c r="CE7" s="24">
        <v>104.27</v>
      </c>
      <c r="CF7" s="24">
        <v>108.33</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96.75</v>
      </c>
      <c r="CY7" s="24">
        <v>96.88</v>
      </c>
      <c r="CZ7" s="24">
        <v>96.96</v>
      </c>
      <c r="DA7" s="24">
        <v>97.15</v>
      </c>
      <c r="DB7" s="24">
        <v>97.2</v>
      </c>
      <c r="DC7" s="24">
        <v>93.91</v>
      </c>
      <c r="DD7" s="24">
        <v>93.73</v>
      </c>
      <c r="DE7" s="24">
        <v>94.17</v>
      </c>
      <c r="DF7" s="24">
        <v>94.27</v>
      </c>
      <c r="DG7" s="24">
        <v>94.46</v>
      </c>
      <c r="DH7" s="24">
        <v>95.82</v>
      </c>
      <c r="DI7" s="24">
        <v>3.03</v>
      </c>
      <c r="DJ7" s="24">
        <v>6</v>
      </c>
      <c r="DK7" s="24">
        <v>9.01</v>
      </c>
      <c r="DL7" s="24">
        <v>11.91</v>
      </c>
      <c r="DM7" s="24">
        <v>14.82</v>
      </c>
      <c r="DN7" s="24">
        <v>22.74</v>
      </c>
      <c r="DO7" s="24">
        <v>21.22</v>
      </c>
      <c r="DP7" s="24">
        <v>23.25</v>
      </c>
      <c r="DQ7" s="24">
        <v>25.2</v>
      </c>
      <c r="DR7" s="24">
        <v>27.42</v>
      </c>
      <c r="DS7" s="24">
        <v>39.74</v>
      </c>
      <c r="DT7" s="24">
        <v>0</v>
      </c>
      <c r="DU7" s="24">
        <v>0</v>
      </c>
      <c r="DV7" s="24">
        <v>0</v>
      </c>
      <c r="DW7" s="24">
        <v>0</v>
      </c>
      <c r="DX7" s="24">
        <v>0.86</v>
      </c>
      <c r="DY7" s="24">
        <v>0.18</v>
      </c>
      <c r="DZ7" s="24">
        <v>0.83</v>
      </c>
      <c r="EA7" s="24">
        <v>1.06</v>
      </c>
      <c r="EB7" s="24">
        <v>2.02</v>
      </c>
      <c r="EC7" s="24">
        <v>2.67</v>
      </c>
      <c r="ED7" s="24">
        <v>7.62</v>
      </c>
      <c r="EE7" s="24">
        <v>0.55000000000000004</v>
      </c>
      <c r="EF7" s="24">
        <v>0.48</v>
      </c>
      <c r="EG7" s="24">
        <v>0</v>
      </c>
      <c r="EH7" s="24">
        <v>0</v>
      </c>
      <c r="EI7" s="24">
        <v>0.38</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2024-02-09T07:45:56Z</cp:lastPrinted>
  <dcterms:created xsi:type="dcterms:W3CDTF">2023-12-12T00:48:37Z</dcterms:created>
  <dcterms:modified xsi:type="dcterms:W3CDTF">2024-02-09T08:19:03Z</dcterms:modified>
  <cp:category/>
</cp:coreProperties>
</file>