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antoukatyouShared.fchoa2024.local\44 経理係\経理係Free\調査・照会・通知\R05\京都府自治振興課\R060206〆　公営企業に係る｢経営比較分析表｣（令和４年度決算）の分析等について\"/>
    </mc:Choice>
  </mc:AlternateContent>
  <xr:revisionPtr revIDLastSave="0" documentId="13_ncr:1_{8D4B3485-6BA3-4A3B-BD08-155300A294B5}" xr6:coauthVersionLast="47" xr6:coauthVersionMax="47" xr10:uidLastSave="{00000000-0000-0000-0000-000000000000}"/>
  <workbookProtection workbookAlgorithmName="SHA-512" workbookHashValue="rJ13C6RH96z8V0dSGW8z4yaeHzz3j/xkf14TrPeMryEa0avkhwiHuQ+gAjlXvLh6bzz4P7H5r6MHANMkD27HwQ==" workbookSaltValue="vlQoZOWaWirQildfDKyTW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FC7" i="5"/>
  <c r="FB7" i="5"/>
  <c r="LK79" i="4" s="1"/>
  <c r="FA7" i="5"/>
  <c r="EZ7" i="5"/>
  <c r="EX7" i="5"/>
  <c r="EW7" i="5"/>
  <c r="EV7" i="5"/>
  <c r="EU7" i="5"/>
  <c r="ET7" i="5"/>
  <c r="ES7" i="5"/>
  <c r="ER7" i="5"/>
  <c r="EQ7" i="5"/>
  <c r="EP7" i="5"/>
  <c r="EO7" i="5"/>
  <c r="EM7" i="5"/>
  <c r="FO80" i="4" s="1"/>
  <c r="EL7" i="5"/>
  <c r="EK7" i="5"/>
  <c r="EJ7" i="5"/>
  <c r="EI7" i="5"/>
  <c r="EH7" i="5"/>
  <c r="EG7" i="5"/>
  <c r="EF7" i="5"/>
  <c r="EE7" i="5"/>
  <c r="DV79" i="4" s="1"/>
  <c r="ED7" i="5"/>
  <c r="EB7" i="5"/>
  <c r="EA7" i="5"/>
  <c r="DZ7" i="5"/>
  <c r="DY7" i="5"/>
  <c r="DX7" i="5"/>
  <c r="DW7" i="5"/>
  <c r="DV7" i="5"/>
  <c r="BI79" i="4" s="1"/>
  <c r="DU7" i="5"/>
  <c r="DT7" i="5"/>
  <c r="DS7" i="5"/>
  <c r="DQ7" i="5"/>
  <c r="DP7" i="5"/>
  <c r="DO7" i="5"/>
  <c r="DN7" i="5"/>
  <c r="DM7" i="5"/>
  <c r="KF56" i="4" s="1"/>
  <c r="DL7" i="5"/>
  <c r="DK7" i="5"/>
  <c r="DJ7" i="5"/>
  <c r="LJ55" i="4" s="1"/>
  <c r="DI7" i="5"/>
  <c r="DH7" i="5"/>
  <c r="DF7" i="5"/>
  <c r="DE7" i="5"/>
  <c r="DD7" i="5"/>
  <c r="DC7" i="5"/>
  <c r="DB7" i="5"/>
  <c r="DA7" i="5"/>
  <c r="CZ7" i="5"/>
  <c r="CY7" i="5"/>
  <c r="CX7" i="5"/>
  <c r="CW7" i="5"/>
  <c r="CU7" i="5"/>
  <c r="FL56" i="4" s="1"/>
  <c r="CT7" i="5"/>
  <c r="CS7" i="5"/>
  <c r="CR7" i="5"/>
  <c r="CQ7" i="5"/>
  <c r="CP7" i="5"/>
  <c r="CO7" i="5"/>
  <c r="CN7" i="5"/>
  <c r="CM7" i="5"/>
  <c r="DS55" i="4" s="1"/>
  <c r="CL7" i="5"/>
  <c r="CJ7" i="5"/>
  <c r="CI7" i="5"/>
  <c r="CH7" i="5"/>
  <c r="CG7" i="5"/>
  <c r="CF7" i="5"/>
  <c r="CE7" i="5"/>
  <c r="CD7" i="5"/>
  <c r="BI55" i="4" s="1"/>
  <c r="CC7" i="5"/>
  <c r="CB7" i="5"/>
  <c r="CA7" i="5"/>
  <c r="BY7" i="5"/>
  <c r="BX7" i="5"/>
  <c r="BW7" i="5"/>
  <c r="BV7" i="5"/>
  <c r="BU7" i="5"/>
  <c r="KF34" i="4" s="1"/>
  <c r="BT7" i="5"/>
  <c r="BS7" i="5"/>
  <c r="BR7" i="5"/>
  <c r="LJ33" i="4" s="1"/>
  <c r="BQ7" i="5"/>
  <c r="BP7" i="5"/>
  <c r="BN7" i="5"/>
  <c r="BM7" i="5"/>
  <c r="BL7" i="5"/>
  <c r="BK7" i="5"/>
  <c r="BJ7" i="5"/>
  <c r="BI7" i="5"/>
  <c r="BH7" i="5"/>
  <c r="BG7" i="5"/>
  <c r="BF7" i="5"/>
  <c r="BE7" i="5"/>
  <c r="BC7" i="5"/>
  <c r="FL34" i="4" s="1"/>
  <c r="BB7" i="5"/>
  <c r="BA7" i="5"/>
  <c r="AZ7" i="5"/>
  <c r="AY7" i="5"/>
  <c r="AX7" i="5"/>
  <c r="AW7" i="5"/>
  <c r="AV7" i="5"/>
  <c r="AU7" i="5"/>
  <c r="DS33" i="4" s="1"/>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FZ12" i="4" s="1"/>
  <c r="X6" i="5"/>
  <c r="EG12" i="4" s="1"/>
  <c r="W6" i="5"/>
  <c r="V6" i="5"/>
  <c r="U6" i="5"/>
  <c r="B12" i="4" s="1"/>
  <c r="T6" i="5"/>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D90" i="4"/>
  <c r="MO80" i="4"/>
  <c r="LZ80" i="4"/>
  <c r="LK80" i="4"/>
  <c r="KV80" i="4"/>
  <c r="JB80" i="4"/>
  <c r="IM80" i="4"/>
  <c r="HX80" i="4"/>
  <c r="HI80" i="4"/>
  <c r="GT80" i="4"/>
  <c r="EZ80" i="4"/>
  <c r="EK80" i="4"/>
  <c r="DV80" i="4"/>
  <c r="DG80" i="4"/>
  <c r="BX80" i="4"/>
  <c r="BI80" i="4"/>
  <c r="AT80" i="4"/>
  <c r="AE80" i="4"/>
  <c r="P80" i="4"/>
  <c r="MO79" i="4"/>
  <c r="LZ79" i="4"/>
  <c r="KV79" i="4"/>
  <c r="KG79" i="4"/>
  <c r="JB79" i="4"/>
  <c r="IM79" i="4"/>
  <c r="HX79" i="4"/>
  <c r="HI79" i="4"/>
  <c r="GT79" i="4"/>
  <c r="FO79" i="4"/>
  <c r="EZ79" i="4"/>
  <c r="EK79" i="4"/>
  <c r="DG79" i="4"/>
  <c r="BX79" i="4"/>
  <c r="AT79" i="4"/>
  <c r="AE79" i="4"/>
  <c r="P79" i="4"/>
  <c r="MN56" i="4"/>
  <c r="LY56" i="4"/>
  <c r="LJ56" i="4"/>
  <c r="KU56" i="4"/>
  <c r="IZ56" i="4"/>
  <c r="IK56" i="4"/>
  <c r="HV56" i="4"/>
  <c r="HG56" i="4"/>
  <c r="GR56" i="4"/>
  <c r="EW56" i="4"/>
  <c r="EH56" i="4"/>
  <c r="DS56" i="4"/>
  <c r="DD56" i="4"/>
  <c r="BX56" i="4"/>
  <c r="BI56" i="4"/>
  <c r="AT56" i="4"/>
  <c r="AE56" i="4"/>
  <c r="P56" i="4"/>
  <c r="MN55" i="4"/>
  <c r="LY55" i="4"/>
  <c r="KU55" i="4"/>
  <c r="KF55" i="4"/>
  <c r="IZ55" i="4"/>
  <c r="IK55" i="4"/>
  <c r="HV55" i="4"/>
  <c r="HG55" i="4"/>
  <c r="GR55" i="4"/>
  <c r="FL55" i="4"/>
  <c r="EW55" i="4"/>
  <c r="EH55" i="4"/>
  <c r="DD55" i="4"/>
  <c r="BX55" i="4"/>
  <c r="AT55" i="4"/>
  <c r="AE55" i="4"/>
  <c r="P55" i="4"/>
  <c r="MN34" i="4"/>
  <c r="LY34" i="4"/>
  <c r="LJ34" i="4"/>
  <c r="KU34" i="4"/>
  <c r="IZ34" i="4"/>
  <c r="IK34" i="4"/>
  <c r="HV34" i="4"/>
  <c r="HG34" i="4"/>
  <c r="GR34" i="4"/>
  <c r="EW34" i="4"/>
  <c r="EH34" i="4"/>
  <c r="DS34" i="4"/>
  <c r="DD34" i="4"/>
  <c r="BX34" i="4"/>
  <c r="BI34" i="4"/>
  <c r="AT34" i="4"/>
  <c r="AE34" i="4"/>
  <c r="P34" i="4"/>
  <c r="MN33" i="4"/>
  <c r="LY33" i="4"/>
  <c r="KU33" i="4"/>
  <c r="KF33" i="4"/>
  <c r="IZ33" i="4"/>
  <c r="IK33" i="4"/>
  <c r="HV33" i="4"/>
  <c r="HG33" i="4"/>
  <c r="GR33" i="4"/>
  <c r="FL33" i="4"/>
  <c r="EW33" i="4"/>
  <c r="EH33" i="4"/>
  <c r="DD33" i="4"/>
  <c r="BX33" i="4"/>
  <c r="AT33" i="4"/>
  <c r="AE33" i="4"/>
  <c r="P33" i="4"/>
  <c r="LP12" i="4"/>
  <c r="JW12" i="4"/>
  <c r="CN12" i="4"/>
  <c r="AU12" i="4"/>
  <c r="LP10" i="4"/>
  <c r="JW10" i="4"/>
  <c r="FZ10" i="4"/>
  <c r="EG10" i="4"/>
  <c r="CN10" i="4"/>
  <c r="LP8" i="4"/>
  <c r="JW8" i="4"/>
  <c r="ID8" i="4"/>
  <c r="FZ8" i="4"/>
  <c r="EG8" i="4"/>
  <c r="AU8" i="4"/>
  <c r="B8" i="4"/>
  <c r="B6" i="4"/>
  <c r="FO78" i="4" l="1"/>
  <c r="FL54" i="4"/>
  <c r="FL32" i="4"/>
  <c r="IZ32" i="4"/>
  <c r="BX78" i="4"/>
  <c r="BX54" i="4"/>
  <c r="BX32" i="4"/>
  <c r="JB78" i="4"/>
  <c r="IZ54" i="4"/>
  <c r="MO78" i="4"/>
  <c r="MN54" i="4"/>
  <c r="MN32" i="4"/>
  <c r="C11" i="5"/>
  <c r="D11" i="5"/>
  <c r="E11" i="5"/>
  <c r="B11" i="5"/>
  <c r="DG78" i="4" l="1"/>
  <c r="DD54" i="4"/>
  <c r="DD32" i="4"/>
  <c r="GT78" i="4"/>
  <c r="GR54" i="4"/>
  <c r="P78" i="4"/>
  <c r="P54" i="4"/>
  <c r="P32" i="4"/>
  <c r="KF32" i="4"/>
  <c r="GR32" i="4"/>
  <c r="KG78" i="4"/>
  <c r="KF54" i="4"/>
  <c r="IM78" i="4"/>
  <c r="IK54" i="4"/>
  <c r="IK32" i="4"/>
  <c r="EZ78" i="4"/>
  <c r="EW54" i="4"/>
  <c r="EW32" i="4"/>
  <c r="BI32" i="4"/>
  <c r="LY32" i="4"/>
  <c r="BI78" i="4"/>
  <c r="BI54" i="4"/>
  <c r="LZ78" i="4"/>
  <c r="LY54" i="4"/>
  <c r="AT32" i="4"/>
  <c r="LK78" i="4"/>
  <c r="LJ54" i="4"/>
  <c r="LJ32" i="4"/>
  <c r="AT54" i="4"/>
  <c r="HX78" i="4"/>
  <c r="HV54" i="4"/>
  <c r="HV32" i="4"/>
  <c r="EH32" i="4"/>
  <c r="EK78" i="4"/>
  <c r="EH54" i="4"/>
  <c r="AT78" i="4"/>
  <c r="AE78" i="4"/>
  <c r="AE54" i="4"/>
  <c r="AE32" i="4"/>
  <c r="KV78" i="4"/>
  <c r="KU54" i="4"/>
  <c r="KU32" i="4"/>
  <c r="HI78" i="4"/>
  <c r="HG54" i="4"/>
  <c r="HG32" i="4"/>
  <c r="DV78" i="4"/>
  <c r="DS54" i="4"/>
  <c r="DS32"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<sst xmlns="http://schemas.openxmlformats.org/spreadsheetml/2006/main" count="343" uniqueCount="181">
  <si>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</si>
  <si>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</si>
  <si>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</si>
  <si>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</si>
  <si>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</si>
  <si>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</si>
  <si>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</si>
  <si>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</si>
  <si>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</si>
  <si>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</si>
  <si>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</si>
  <si>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</si>
  <si>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</si>
  <si>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</si>
  <si>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</si>
  <si>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</si>
  <si>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</si>
  <si>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</si>
  <si>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</si>
  <si>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</si>
  <si>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</si>
  <si>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</si>
  <si>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</si>
  <si>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</si>
  <si>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</si>
  <si>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</si>
  <si>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</si>
  <si>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</si>
  <si>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</si>
  <si>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</si>
  <si>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</si>
  <si>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</si>
  <si>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</si>
  <si>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</si>
  <si>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</si>
  <si>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</si>
  <si>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</si>
  <si>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</si>
  <si>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</si>
  <si>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</si>
  <si>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</si>
  <si>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</si>
  <si>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</si>
  <si>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</si>
  <si>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</si>
  <si>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</si>
  <si>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</si>
  <si>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</si>
  <si>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</si>
  <si>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</si>
  <si>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</si>
  <si>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</si>
  <si>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</si>
  <si>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</si>
  <si>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</si>
  <si>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</si>
  <si>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</si>
  <si>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</si>
  <si>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</si>
  <si>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</si>
  <si>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</si>
  <si>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</si>
  <si>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</si>
  <si>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</si>
  <si>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</si>
  <si>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</si>
  <si>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</si>
  <si>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</si>
  <si>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</si>
  <si>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</si>
  <si>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</si>
  <si>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</si>
  <si>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</si>
  <si>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</si>
  <si>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</si>
  <si>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</si>
  <si>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</si>
  <si>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</si>
  <si>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</si>
  <si>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</si>
  <si>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</si>
  <si>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</si>
  <si>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</si>
  <si>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</si>
  <si>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</si>
  <si>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</si>
  <si>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</si>
  <si>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</si>
  <si>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</si>
  <si>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</si>
  <si>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</si>
  <si>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</si>
  <si>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</si>
  <si>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</si>
  <si>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</si>
  <si>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</si>
  <si>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</si>
  <si>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</si>
  <si>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</si>
  <si>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</si>
  <si>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</si>
  <si>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</si>
  <si>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</si>
  <si>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</si>
  <si>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</si>
  <si>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</si>
  <si>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</si>
  <si>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</si>
  <si>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</si>
  <si>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</si>
  <si>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</si>
  <si>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</si>
  <si>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</si>
  <si>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</si>
  <si>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</si>
  <si>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</si>
  <si>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</si>
  <si>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</si>
  <si>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</si>
  <si>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</si>
  <si>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</si>
  <si>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</si>
  <si>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</si>
  <si>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</si>
  <si>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</si>
  <si>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</si>
  <si>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</si>
  <si>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</si>
  <si>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</si>
  <si>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</si>
  <si>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</si>
  <si>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</si>
  <si>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</si>
  <si>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</si>
  <si>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</si>
  <si>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</si>
  <si>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</si>
  <si>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</si>
  <si>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</si>
  <si>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</si>
  <si>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</si>
  <si>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</si>
  <si>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</si>
  <si>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</si>
  <si>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</si>
  <si>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</si>
  <si>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</si>
  <si>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</si>
  <si>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</si>
  <si>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</si>
  <si>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</si>
  <si>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</si>
  <si>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</si>
  <si>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</si>
  <si>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</si>
  <si>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</si>
  <si>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</si>
  <si>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</si>
  <si>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</si>
  <si>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</si>
  <si>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</si>
  <si>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</si>
  <si>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</si>
  <si>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</si>
  <si>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</si>
  <si>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</si>
  <si>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</si>
  <si>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</si>
  <si>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</si>
  <si>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</si>
  <si>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</si>
  <si>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</si>
  <si>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</si>
  <si>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</si>
  <si>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</si>
  <si>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</si>
  <si>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</si>
  <si>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江分院は、市の国保新大江病院を平成27年4月から市立福知山市民病院の分院として開院した。開院後は福知山市民病院本院と連携するとともに、地域に根付いた住民の医療拠点として、訪問診療や訪問看護などの在宅医療の充実に努めている。さらに、本院と連携し将来地域の医療を担う家庭医を目指す総合診療医の養成施設としての役割を果たしている。</t>
    <phoneticPr fontId="5"/>
  </si>
  <si>
    <t>　平成27年に市から移譲を受ける際に主要な医療機器等整備を行ったため、移譲直後は減価償却率が低くなっていたが、減価償却が進み器械備品の減価償却率は令和元年度から平均値を上回っている。
　回復期、慢性期を中心とした医療を提供するため、高額な手術機器や検査機器等への設備投資がないため、1床当たりの有形固定資産は平均値を大きく下回っている。</t>
    <rPh sb="93" eb="96">
      <t>カイフクキ</t>
    </rPh>
    <rPh sb="97" eb="100">
      <t>マンセイキ</t>
    </rPh>
    <rPh sb="101" eb="103">
      <t>チュウシン</t>
    </rPh>
    <rPh sb="106" eb="108">
      <t>イリョウ</t>
    </rPh>
    <rPh sb="109" eb="111">
      <t>テイキョウ</t>
    </rPh>
    <rPh sb="116" eb="118">
      <t>コウガク</t>
    </rPh>
    <phoneticPr fontId="5"/>
  </si>
  <si>
    <t>　医業収支は100％を下回り、厳しい経営状況であるが、不採算病院等の基準に基づく一般会計からの繰入により、経常収支では黒字を計上している。
　令和4年度から一般病床を地域包括ケア病床に転換・減床したことにより入院患者数は減少したが、入院単価と病床利用率が上昇し、医業収益は前年度比99.1％を確保できた。また、減床し費用が抑えられことで、医業収支比率、経常収支比率ともに前年度を上回り、今年度も当期純利益を計上した。
　なお、療養病床が全体の5割以上を占めるため入院診療単価は平均値を下回っている。医業収益に対する給与費、材料費は減少し平均値を大幅に下回っている。</t>
    <rPh sb="92" eb="94">
      <t>テンカン</t>
    </rPh>
    <rPh sb="116" eb="118">
      <t>ニュウイン</t>
    </rPh>
    <rPh sb="118" eb="120">
      <t>タンカ</t>
    </rPh>
    <rPh sb="127" eb="129">
      <t>ジョウショウ</t>
    </rPh>
    <rPh sb="131" eb="133">
      <t>イギョウ</t>
    </rPh>
    <rPh sb="133" eb="135">
      <t>シュウエキ</t>
    </rPh>
    <rPh sb="136" eb="139">
      <t>ゼンネンド</t>
    </rPh>
    <rPh sb="139" eb="140">
      <t>ヒ</t>
    </rPh>
    <rPh sb="146" eb="148">
      <t>カクホ</t>
    </rPh>
    <rPh sb="161" eb="162">
      <t>オサ</t>
    </rPh>
    <rPh sb="193" eb="196">
      <t>コンネンド</t>
    </rPh>
    <rPh sb="197" eb="199">
      <t>トウキ</t>
    </rPh>
    <rPh sb="199" eb="202">
      <t>ジュンリエキ</t>
    </rPh>
    <rPh sb="203" eb="205">
      <t>ケイジョウ</t>
    </rPh>
    <rPh sb="215" eb="217">
      <t>ビョウショウ</t>
    </rPh>
    <rPh sb="218" eb="220">
      <t>ゼンタイ</t>
    </rPh>
    <rPh sb="222" eb="223">
      <t>ワリ</t>
    </rPh>
    <rPh sb="223" eb="225">
      <t>イジョウ</t>
    </rPh>
    <rPh sb="226" eb="227">
      <t>シ</t>
    </rPh>
    <phoneticPr fontId="5"/>
  </si>
  <si>
    <t>　大江分院は福知山市民病院本院と連携をとりながら住民の一般診療、救急医療、在宅医療などを担っている。人口減少等により患者数が減少しており厳しい経営状況ではあるが、不採算病院等の一般会計繰入により黒字経営を維持している。
　令和4年度から、人口減少と高齢化が進む当地域の医療ニーズに合わせ病床機能の見直しを図り、一般病床を地域包括ケア病床に転換した。高度急性期、急性期病院の後方支援病院としての役割を果たすとともに、引き続き訪問診療や訪問看護などの在宅医療を提供し、地域の実情に合わせた病院機能や病床機能などを維持しつつ、効率的な事業運営していく必要がある。</t>
    <rPh sb="130" eb="131">
      <t>トウ</t>
    </rPh>
    <rPh sb="170" eb="172">
      <t>テンカン</t>
    </rPh>
    <rPh sb="175" eb="177">
      <t>コウド</t>
    </rPh>
    <rPh sb="177" eb="180">
      <t>キュウセイキ</t>
    </rPh>
    <rPh sb="181" eb="186">
      <t>キュウセイキビョウイン</t>
    </rPh>
    <rPh sb="187" eb="189">
      <t>コウホウ</t>
    </rPh>
    <rPh sb="189" eb="193">
      <t>シエンビョウイン</t>
    </rPh>
    <rPh sb="197" eb="199">
      <t>ヤクワリ</t>
    </rPh>
    <rPh sb="199" eb="200">
      <t>ハ</t>
    </rPh>
    <rPh sb="207" eb="208">
      <t>ヒ</t>
    </rPh>
    <rPh sb="209" eb="210">
      <t>ツヅ</t>
    </rPh>
    <rPh sb="211" eb="213">
      <t>ホウモン</t>
    </rPh>
    <rPh sb="213" eb="215">
      <t>シンリョウ</t>
    </rPh>
    <rPh sb="216" eb="220">
      <t>ホウモンカンゴ</t>
    </rPh>
    <rPh sb="223" eb="227">
      <t>ザイタクイリョウ</t>
    </rPh>
    <rPh sb="228" eb="230">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</si>
</sst>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87.8</c:v>
                </c:pt>
                <c:pt idx="1">
                  <c:v>88.3</c:v>
                </c:pt>
                <c:pt idx="2">
                  <c:v>84.2</c:v>
                </c:pt>
                <c:pt idx="3">
                  <c:v>79.7</c:v>
                </c:pt>
                <c:pt idx="4">
                  <c:v>88.3</c:v>
                </c:pt>
              </c:numCache>
            </c:numRef>
          </c:val>
          <c:extLst>
            <c:ext xmlns:c16="http://schemas.microsoft.com/office/drawing/2014/chart" uri="{C3380CC4-5D6E-409C-BE32-E72D297353CC}">
              <c16:uniqueId val="{00000000-DC91-4B1F-B91E-958D2AABF5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DC91-4B1F-B91E-958D2AABF5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9007</c:v>
                </c:pt>
                <c:pt idx="1">
                  <c:v>8297</c:v>
                </c:pt>
                <c:pt idx="2">
                  <c:v>8942</c:v>
                </c:pt>
                <c:pt idx="3">
                  <c:v>8683</c:v>
                </c:pt>
                <c:pt idx="4">
                  <c:v>7310</c:v>
                </c:pt>
              </c:numCache>
            </c:numRef>
          </c:val>
          <c:extLst>
            <c:ext xmlns:c16="http://schemas.microsoft.com/office/drawing/2014/chart" uri="{C3380CC4-5D6E-409C-BE32-E72D297353CC}">
              <c16:uniqueId val="{00000000-3C02-48E9-89EE-1A78838051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C02-48E9-89EE-1A78838051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21257</c:v>
                </c:pt>
                <c:pt idx="1">
                  <c:v>21603</c:v>
                </c:pt>
                <c:pt idx="2">
                  <c:v>21635</c:v>
                </c:pt>
                <c:pt idx="3">
                  <c:v>21359</c:v>
                </c:pt>
                <c:pt idx="4">
                  <c:v>25158</c:v>
                </c:pt>
              </c:numCache>
            </c:numRef>
          </c:val>
          <c:extLst>
            <c:ext xmlns:c16="http://schemas.microsoft.com/office/drawing/2014/chart" uri="{C3380CC4-5D6E-409C-BE32-E72D297353CC}">
              <c16:uniqueId val="{00000000-89ED-48FA-92B9-F29D14F119F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9ED-48FA-92B9-F29D14F119F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B6-4783-9B2D-A933608EB5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AB6-4783-9B2D-A933608EB5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84.8</c:v>
                </c:pt>
                <c:pt idx="1">
                  <c:v>83.5</c:v>
                </c:pt>
                <c:pt idx="2">
                  <c:v>87.6</c:v>
                </c:pt>
                <c:pt idx="3">
                  <c:v>84.1</c:v>
                </c:pt>
                <c:pt idx="4">
                  <c:v>92.3</c:v>
                </c:pt>
              </c:numCache>
            </c:numRef>
          </c:val>
          <c:extLst>
            <c:ext xmlns:c16="http://schemas.microsoft.com/office/drawing/2014/chart" uri="{C3380CC4-5D6E-409C-BE32-E72D297353CC}">
              <c16:uniqueId val="{00000000-E779-4ADC-9919-E13E968E71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779-4ADC-9919-E13E968E71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84.8</c:v>
                </c:pt>
                <c:pt idx="1">
                  <c:v>83.5</c:v>
                </c:pt>
                <c:pt idx="2">
                  <c:v>87.6</c:v>
                </c:pt>
                <c:pt idx="3">
                  <c:v>84.1</c:v>
                </c:pt>
                <c:pt idx="4">
                  <c:v>92.3</c:v>
                </c:pt>
              </c:numCache>
            </c:numRef>
          </c:val>
          <c:extLst>
            <c:ext xmlns:c16="http://schemas.microsoft.com/office/drawing/2014/chart" uri="{C3380CC4-5D6E-409C-BE32-E72D297353CC}">
              <c16:uniqueId val="{00000000-AA38-4211-BA17-6C0712E041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A38-4211-BA17-6C0712E041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97.9</c:v>
                </c:pt>
                <c:pt idx="1">
                  <c:v>103</c:v>
                </c:pt>
                <c:pt idx="2">
                  <c:v>106.4</c:v>
                </c:pt>
                <c:pt idx="3">
                  <c:v>101.1</c:v>
                </c:pt>
                <c:pt idx="4">
                  <c:v>107.2</c:v>
                </c:pt>
              </c:numCache>
            </c:numRef>
          </c:val>
          <c:extLst>
            <c:ext xmlns:c16="http://schemas.microsoft.com/office/drawing/2014/chart" uri="{C3380CC4-5D6E-409C-BE32-E72D297353CC}">
              <c16:uniqueId val="{00000000-9B3B-4587-80B9-8A4A885893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B3B-4587-80B9-8A4A885893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32.200000000000003</c:v>
                </c:pt>
                <c:pt idx="1">
                  <c:v>40.4</c:v>
                </c:pt>
                <c:pt idx="2">
                  <c:v>45.4</c:v>
                </c:pt>
                <c:pt idx="3">
                  <c:v>48.8</c:v>
                </c:pt>
                <c:pt idx="4">
                  <c:v>51.5</c:v>
                </c:pt>
              </c:numCache>
            </c:numRef>
          </c:val>
          <c:extLst>
            <c:ext xmlns:c16="http://schemas.microsoft.com/office/drawing/2014/chart" uri="{C3380CC4-5D6E-409C-BE32-E72D297353CC}">
              <c16:uniqueId val="{00000000-B2AA-4EE4-A792-7E007072E6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B2AA-4EE4-A792-7E007072E6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66.3</c:v>
                </c:pt>
                <c:pt idx="1">
                  <c:v>82.7</c:v>
                </c:pt>
                <c:pt idx="2">
                  <c:v>89.2</c:v>
                </c:pt>
                <c:pt idx="3">
                  <c:v>90.6</c:v>
                </c:pt>
                <c:pt idx="4">
                  <c:v>90.8</c:v>
                </c:pt>
              </c:numCache>
            </c:numRef>
          </c:val>
          <c:extLst>
            <c:ext xmlns:c16="http://schemas.microsoft.com/office/drawing/2014/chart" uri="{C3380CC4-5D6E-409C-BE32-E72D297353CC}">
              <c16:uniqueId val="{00000000-D811-4303-86A5-FE4A78A6E7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D811-4303-86A5-FE4A78A6E7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17134250</c:v>
                </c:pt>
                <c:pt idx="1">
                  <c:v>18133206</c:v>
                </c:pt>
                <c:pt idx="2">
                  <c:v>18226368</c:v>
                </c:pt>
                <c:pt idx="3">
                  <c:v>18273412</c:v>
                </c:pt>
                <c:pt idx="4">
                  <c:v>23949558</c:v>
                </c:pt>
              </c:numCache>
            </c:numRef>
          </c:val>
          <c:extLst>
            <c:ext xmlns:c16="http://schemas.microsoft.com/office/drawing/2014/chart" uri="{C3380CC4-5D6E-409C-BE32-E72D297353CC}">
              <c16:uniqueId val="{00000000-609F-49CC-ABBF-C0302974C4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09F-49CC-ABBF-C0302974C4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6</c:v>
                </c:pt>
                <c:pt idx="1">
                  <c:v>6.8</c:v>
                </c:pt>
                <c:pt idx="2">
                  <c:v>5.9</c:v>
                </c:pt>
                <c:pt idx="3">
                  <c:v>6.6</c:v>
                </c:pt>
                <c:pt idx="4">
                  <c:v>5.8</c:v>
                </c:pt>
              </c:numCache>
            </c:numRef>
          </c:val>
          <c:extLst>
            <c:ext xmlns:c16="http://schemas.microsoft.com/office/drawing/2014/chart" uri="{C3380CC4-5D6E-409C-BE32-E72D297353CC}">
              <c16:uniqueId val="{00000000-88F6-43A3-9F01-E7B7906FCFF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8F6-43A3-9F01-E7B7906FCFF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69.5</c:v>
                </c:pt>
                <c:pt idx="1">
                  <c:v>67.7</c:v>
                </c:pt>
                <c:pt idx="2">
                  <c:v>77.599999999999994</c:v>
                </c:pt>
                <c:pt idx="3">
                  <c:v>76.5</c:v>
                </c:pt>
                <c:pt idx="4">
                  <c:v>72.599999999999994</c:v>
                </c:pt>
              </c:numCache>
            </c:numRef>
          </c:val>
          <c:extLst>
            <c:ext xmlns:c16="http://schemas.microsoft.com/office/drawing/2014/chart" uri="{C3380CC4-5D6E-409C-BE32-E72D297353CC}">
              <c16:uniqueId val="{00000000-108A-477A-8DC8-0F3DD95F94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08A-477A-8DC8-0F3DD95F94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28"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京都府福知山市　福知山市民病院　大江分院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52</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76075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3240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t="str">
        <f>データ!AF6</f>
        <v>-</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97.9</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106.4</v>
      </c>
      <c r="AU33" s="129"/>
      <c r="AV33" s="129"/>
      <c r="AW33" s="129"/>
      <c r="AX33" s="129"/>
      <c r="AY33" s="129"/>
      <c r="AZ33" s="129"/>
      <c r="BA33" s="129"/>
      <c r="BB33" s="129"/>
      <c r="BC33" s="129"/>
      <c r="BD33" s="129"/>
      <c r="BE33" s="129"/>
      <c r="BF33" s="129"/>
      <c r="BG33" s="129"/>
      <c r="BH33" s="130"/>
      <c r="BI33" s="128">
        <f>データ!AL7</f>
        <v>101.1</v>
      </c>
      <c r="BJ33" s="129"/>
      <c r="BK33" s="129"/>
      <c r="BL33" s="129"/>
      <c r="BM33" s="129"/>
      <c r="BN33" s="129"/>
      <c r="BO33" s="129"/>
      <c r="BP33" s="129"/>
      <c r="BQ33" s="129"/>
      <c r="BR33" s="129"/>
      <c r="BS33" s="129"/>
      <c r="BT33" s="129"/>
      <c r="BU33" s="129"/>
      <c r="BV33" s="129"/>
      <c r="BW33" s="130"/>
      <c r="BX33" s="128">
        <f>データ!AM7</f>
        <v>107.2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84.8</v>
      </c>
      <c r="DE33" s="129"/>
      <c r="DF33" s="129"/>
      <c r="DG33" s="129"/>
      <c r="DH33" s="129"/>
      <c r="DI33" s="129"/>
      <c r="DJ33" s="129"/>
      <c r="DK33" s="129"/>
      <c r="DL33" s="129"/>
      <c r="DM33" s="129"/>
      <c r="DN33" s="129"/>
      <c r="DO33" s="129"/>
      <c r="DP33" s="129"/>
      <c r="DQ33" s="129"/>
      <c r="DR33" s="130"/>
      <c r="DS33" s="128">
        <f>データ!AU7</f>
        <v>83.5</v>
      </c>
      <c r="DT33" s="129"/>
      <c r="DU33" s="129"/>
      <c r="DV33" s="129"/>
      <c r="DW33" s="129"/>
      <c r="DX33" s="129"/>
      <c r="DY33" s="129"/>
      <c r="DZ33" s="129"/>
      <c r="EA33" s="129"/>
      <c r="EB33" s="129"/>
      <c r="EC33" s="129"/>
      <c r="ED33" s="129"/>
      <c r="EE33" s="129"/>
      <c r="EF33" s="129"/>
      <c r="EG33" s="130"/>
      <c r="EH33" s="128">
        <f>データ!AV7</f>
        <v>87.6</v>
      </c>
      <c r="EI33" s="129"/>
      <c r="EJ33" s="129"/>
      <c r="EK33" s="129"/>
      <c r="EL33" s="129"/>
      <c r="EM33" s="129"/>
      <c r="EN33" s="129"/>
      <c r="EO33" s="129"/>
      <c r="EP33" s="129"/>
      <c r="EQ33" s="129"/>
      <c r="ER33" s="129"/>
      <c r="ES33" s="129"/>
      <c r="ET33" s="129"/>
      <c r="EU33" s="129"/>
      <c r="EV33" s="130"/>
      <c r="EW33" s="128">
        <f>データ!AW7</f>
        <v>84.1</v>
      </c>
      <c r="EX33" s="129"/>
      <c r="EY33" s="129"/>
      <c r="EZ33" s="129"/>
      <c r="FA33" s="129"/>
      <c r="FB33" s="129"/>
      <c r="FC33" s="129"/>
      <c r="FD33" s="129"/>
      <c r="FE33" s="129"/>
      <c r="FF33" s="129"/>
      <c r="FG33" s="129"/>
      <c r="FH33" s="129"/>
      <c r="FI33" s="129"/>
      <c r="FJ33" s="129"/>
      <c r="FK33" s="130"/>
      <c r="FL33" s="128">
        <f>データ!AX7</f>
        <v>92.3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84.8</v>
      </c>
      <c r="GS33" s="129"/>
      <c r="GT33" s="129"/>
      <c r="GU33" s="129"/>
      <c r="GV33" s="129"/>
      <c r="GW33" s="129"/>
      <c r="GX33" s="129"/>
      <c r="GY33" s="129"/>
      <c r="GZ33" s="129"/>
      <c r="HA33" s="129"/>
      <c r="HB33" s="129"/>
      <c r="HC33" s="129"/>
      <c r="HD33" s="129"/>
      <c r="HE33" s="129"/>
      <c r="HF33" s="130"/>
      <c r="HG33" s="128">
        <f>データ!BF7</f>
        <v>83.5</v>
      </c>
      <c r="HH33" s="129"/>
      <c r="HI33" s="129"/>
      <c r="HJ33" s="129"/>
      <c r="HK33" s="129"/>
      <c r="HL33" s="129"/>
      <c r="HM33" s="129"/>
      <c r="HN33" s="129"/>
      <c r="HO33" s="129"/>
      <c r="HP33" s="129"/>
      <c r="HQ33" s="129"/>
      <c r="HR33" s="129"/>
      <c r="HS33" s="129"/>
      <c r="HT33" s="129"/>
      <c r="HU33" s="130"/>
      <c r="HV33" s="128">
        <f>データ!BG7</f>
        <v>87.6</v>
      </c>
      <c r="HW33" s="129"/>
      <c r="HX33" s="129"/>
      <c r="HY33" s="129"/>
      <c r="HZ33" s="129"/>
      <c r="IA33" s="129"/>
      <c r="IB33" s="129"/>
      <c r="IC33" s="129"/>
      <c r="ID33" s="129"/>
      <c r="IE33" s="129"/>
      <c r="IF33" s="129"/>
      <c r="IG33" s="129"/>
      <c r="IH33" s="129"/>
      <c r="II33" s="129"/>
      <c r="IJ33" s="130"/>
      <c r="IK33" s="128">
        <f>データ!BH7</f>
        <v>84.1</v>
      </c>
      <c r="IL33" s="129"/>
      <c r="IM33" s="129"/>
      <c r="IN33" s="129"/>
      <c r="IO33" s="129"/>
      <c r="IP33" s="129"/>
      <c r="IQ33" s="129"/>
      <c r="IR33" s="129"/>
      <c r="IS33" s="129"/>
      <c r="IT33" s="129"/>
      <c r="IU33" s="129"/>
      <c r="IV33" s="129"/>
      <c r="IW33" s="129"/>
      <c r="IX33" s="129"/>
      <c r="IY33" s="130"/>
      <c r="IZ33" s="128">
        <f>データ!BI7</f>
        <v>92.3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87.8</v>
      </c>
      <c r="KG33" s="129"/>
      <c r="KH33" s="129"/>
      <c r="KI33" s="129"/>
      <c r="KJ33" s="129"/>
      <c r="KK33" s="129"/>
      <c r="KL33" s="129"/>
      <c r="KM33" s="129"/>
      <c r="KN33" s="129"/>
      <c r="KO33" s="129"/>
      <c r="KP33" s="129"/>
      <c r="KQ33" s="129"/>
      <c r="KR33" s="129"/>
      <c r="KS33" s="129"/>
      <c r="KT33" s="130"/>
      <c r="KU33" s="128">
        <f>データ!BQ7</f>
        <v>88.3</v>
      </c>
      <c r="KV33" s="129"/>
      <c r="KW33" s="129"/>
      <c r="KX33" s="129"/>
      <c r="KY33" s="129"/>
      <c r="KZ33" s="129"/>
      <c r="LA33" s="129"/>
      <c r="LB33" s="129"/>
      <c r="LC33" s="129"/>
      <c r="LD33" s="129"/>
      <c r="LE33" s="129"/>
      <c r="LF33" s="129"/>
      <c r="LG33" s="129"/>
      <c r="LH33" s="129"/>
      <c r="LI33" s="130"/>
      <c r="LJ33" s="128">
        <f>データ!BR7</f>
        <v>84.2</v>
      </c>
      <c r="LK33" s="129"/>
      <c r="LL33" s="129"/>
      <c r="LM33" s="129"/>
      <c r="LN33" s="129"/>
      <c r="LO33" s="129"/>
      <c r="LP33" s="129"/>
      <c r="LQ33" s="129"/>
      <c r="LR33" s="129"/>
      <c r="LS33" s="129"/>
      <c r="LT33" s="129"/>
      <c r="LU33" s="129"/>
      <c r="LV33" s="129"/>
      <c r="LW33" s="129"/>
      <c r="LX33" s="130"/>
      <c r="LY33" s="128">
        <f>データ!BS7</f>
        <v>79.7</v>
      </c>
      <c r="LZ33" s="129"/>
      <c r="MA33" s="129"/>
      <c r="MB33" s="129"/>
      <c r="MC33" s="129"/>
      <c r="MD33" s="129"/>
      <c r="ME33" s="129"/>
      <c r="MF33" s="129"/>
      <c r="MG33" s="129"/>
      <c r="MH33" s="129"/>
      <c r="MI33" s="129"/>
      <c r="MJ33" s="129"/>
      <c r="MK33" s="129"/>
      <c r="ML33" s="129"/>
      <c r="MM33" s="130"/>
      <c r="MN33" s="128">
        <f>データ!BT7</f>
        <v>88.3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179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21257</v>
      </c>
      <c r="Q55" s="138"/>
      <c r="R55" s="138"/>
      <c r="S55" s="138"/>
      <c r="T55" s="138"/>
      <c r="U55" s="138"/>
      <c r="V55" s="138"/>
      <c r="W55" s="138"/>
      <c r="X55" s="138"/>
      <c r="Y55" s="138"/>
      <c r="Z55" s="138"/>
      <c r="AA55" s="138"/>
      <c r="AB55" s="138"/>
      <c r="AC55" s="138"/>
      <c r="AD55" s="139"/>
      <c r="AE55" s="137">
        <f>データ!CB7</f>
        <v>21603</v>
      </c>
      <c r="AF55" s="138"/>
      <c r="AG55" s="138"/>
      <c r="AH55" s="138"/>
      <c r="AI55" s="138"/>
      <c r="AJ55" s="138"/>
      <c r="AK55" s="138"/>
      <c r="AL55" s="138"/>
      <c r="AM55" s="138"/>
      <c r="AN55" s="138"/>
      <c r="AO55" s="138"/>
      <c r="AP55" s="138"/>
      <c r="AQ55" s="138"/>
      <c r="AR55" s="138"/>
      <c r="AS55" s="139"/>
      <c r="AT55" s="137">
        <f>データ!CC7</f>
        <v>21635</v>
      </c>
      <c r="AU55" s="138"/>
      <c r="AV55" s="138"/>
      <c r="AW55" s="138"/>
      <c r="AX55" s="138"/>
      <c r="AY55" s="138"/>
      <c r="AZ55" s="138"/>
      <c r="BA55" s="138"/>
      <c r="BB55" s="138"/>
      <c r="BC55" s="138"/>
      <c r="BD55" s="138"/>
      <c r="BE55" s="138"/>
      <c r="BF55" s="138"/>
      <c r="BG55" s="138"/>
      <c r="BH55" s="139"/>
      <c r="BI55" s="137">
        <f>データ!CD7</f>
        <v>21359</v>
      </c>
      <c r="BJ55" s="138"/>
      <c r="BK55" s="138"/>
      <c r="BL55" s="138"/>
      <c r="BM55" s="138"/>
      <c r="BN55" s="138"/>
      <c r="BO55" s="138"/>
      <c r="BP55" s="138"/>
      <c r="BQ55" s="138"/>
      <c r="BR55" s="138"/>
      <c r="BS55" s="138"/>
      <c r="BT55" s="138"/>
      <c r="BU55" s="138"/>
      <c r="BV55" s="138"/>
      <c r="BW55" s="139"/>
      <c r="BX55" s="137">
        <f>データ!CE7</f>
        <v>25158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9007</v>
      </c>
      <c r="DE55" s="138"/>
      <c r="DF55" s="138"/>
      <c r="DG55" s="138"/>
      <c r="DH55" s="138"/>
      <c r="DI55" s="138"/>
      <c r="DJ55" s="138"/>
      <c r="DK55" s="138"/>
      <c r="DL55" s="138"/>
      <c r="DM55" s="138"/>
      <c r="DN55" s="138"/>
      <c r="DO55" s="138"/>
      <c r="DP55" s="138"/>
      <c r="DQ55" s="138"/>
      <c r="DR55" s="139"/>
      <c r="DS55" s="137">
        <f>データ!CM7</f>
        <v>8297</v>
      </c>
      <c r="DT55" s="138"/>
      <c r="DU55" s="138"/>
      <c r="DV55" s="138"/>
      <c r="DW55" s="138"/>
      <c r="DX55" s="138"/>
      <c r="DY55" s="138"/>
      <c r="DZ55" s="138"/>
      <c r="EA55" s="138"/>
      <c r="EB55" s="138"/>
      <c r="EC55" s="138"/>
      <c r="ED55" s="138"/>
      <c r="EE55" s="138"/>
      <c r="EF55" s="138"/>
      <c r="EG55" s="139"/>
      <c r="EH55" s="137">
        <f>データ!CN7</f>
        <v>8942</v>
      </c>
      <c r="EI55" s="138"/>
      <c r="EJ55" s="138"/>
      <c r="EK55" s="138"/>
      <c r="EL55" s="138"/>
      <c r="EM55" s="138"/>
      <c r="EN55" s="138"/>
      <c r="EO55" s="138"/>
      <c r="EP55" s="138"/>
      <c r="EQ55" s="138"/>
      <c r="ER55" s="138"/>
      <c r="ES55" s="138"/>
      <c r="ET55" s="138"/>
      <c r="EU55" s="138"/>
      <c r="EV55" s="139"/>
      <c r="EW55" s="137">
        <f>データ!CO7</f>
        <v>8683</v>
      </c>
      <c r="EX55" s="138"/>
      <c r="EY55" s="138"/>
      <c r="EZ55" s="138"/>
      <c r="FA55" s="138"/>
      <c r="FB55" s="138"/>
      <c r="FC55" s="138"/>
      <c r="FD55" s="138"/>
      <c r="FE55" s="138"/>
      <c r="FF55" s="138"/>
      <c r="FG55" s="138"/>
      <c r="FH55" s="138"/>
      <c r="FI55" s="138"/>
      <c r="FJ55" s="138"/>
      <c r="FK55" s="139"/>
      <c r="FL55" s="137">
        <f>データ!CP7</f>
        <v>7310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69.5</v>
      </c>
      <c r="GS55" s="129"/>
      <c r="GT55" s="129"/>
      <c r="GU55" s="129"/>
      <c r="GV55" s="129"/>
      <c r="GW55" s="129"/>
      <c r="GX55" s="129"/>
      <c r="GY55" s="129"/>
      <c r="GZ55" s="129"/>
      <c r="HA55" s="129"/>
      <c r="HB55" s="129"/>
      <c r="HC55" s="129"/>
      <c r="HD55" s="129"/>
      <c r="HE55" s="129"/>
      <c r="HF55" s="130"/>
      <c r="HG55" s="128">
        <f>データ!CX7</f>
        <v>67.7</v>
      </c>
      <c r="HH55" s="129"/>
      <c r="HI55" s="129"/>
      <c r="HJ55" s="129"/>
      <c r="HK55" s="129"/>
      <c r="HL55" s="129"/>
      <c r="HM55" s="129"/>
      <c r="HN55" s="129"/>
      <c r="HO55" s="129"/>
      <c r="HP55" s="129"/>
      <c r="HQ55" s="129"/>
      <c r="HR55" s="129"/>
      <c r="HS55" s="129"/>
      <c r="HT55" s="129"/>
      <c r="HU55" s="130"/>
      <c r="HV55" s="128">
        <f>データ!CY7</f>
        <v>77.599999999999994</v>
      </c>
      <c r="HW55" s="129"/>
      <c r="HX55" s="129"/>
      <c r="HY55" s="129"/>
      <c r="HZ55" s="129"/>
      <c r="IA55" s="129"/>
      <c r="IB55" s="129"/>
      <c r="IC55" s="129"/>
      <c r="ID55" s="129"/>
      <c r="IE55" s="129"/>
      <c r="IF55" s="129"/>
      <c r="IG55" s="129"/>
      <c r="IH55" s="129"/>
      <c r="II55" s="129"/>
      <c r="IJ55" s="130"/>
      <c r="IK55" s="128">
        <f>データ!CZ7</f>
        <v>76.5</v>
      </c>
      <c r="IL55" s="129"/>
      <c r="IM55" s="129"/>
      <c r="IN55" s="129"/>
      <c r="IO55" s="129"/>
      <c r="IP55" s="129"/>
      <c r="IQ55" s="129"/>
      <c r="IR55" s="129"/>
      <c r="IS55" s="129"/>
      <c r="IT55" s="129"/>
      <c r="IU55" s="129"/>
      <c r="IV55" s="129"/>
      <c r="IW55" s="129"/>
      <c r="IX55" s="129"/>
      <c r="IY55" s="130"/>
      <c r="IZ55" s="128">
        <f>データ!DA7</f>
        <v>72.599999999999994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6</v>
      </c>
      <c r="KG55" s="129"/>
      <c r="KH55" s="129"/>
      <c r="KI55" s="129"/>
      <c r="KJ55" s="129"/>
      <c r="KK55" s="129"/>
      <c r="KL55" s="129"/>
      <c r="KM55" s="129"/>
      <c r="KN55" s="129"/>
      <c r="KO55" s="129"/>
      <c r="KP55" s="129"/>
      <c r="KQ55" s="129"/>
      <c r="KR55" s="129"/>
      <c r="KS55" s="129"/>
      <c r="KT55" s="130"/>
      <c r="KU55" s="128">
        <f>データ!DI7</f>
        <v>6.8</v>
      </c>
      <c r="KV55" s="129"/>
      <c r="KW55" s="129"/>
      <c r="KX55" s="129"/>
      <c r="KY55" s="129"/>
      <c r="KZ55" s="129"/>
      <c r="LA55" s="129"/>
      <c r="LB55" s="129"/>
      <c r="LC55" s="129"/>
      <c r="LD55" s="129"/>
      <c r="LE55" s="129"/>
      <c r="LF55" s="129"/>
      <c r="LG55" s="129"/>
      <c r="LH55" s="129"/>
      <c r="LI55" s="130"/>
      <c r="LJ55" s="128">
        <f>データ!DJ7</f>
        <v>5.9</v>
      </c>
      <c r="LK55" s="129"/>
      <c r="LL55" s="129"/>
      <c r="LM55" s="129"/>
      <c r="LN55" s="129"/>
      <c r="LO55" s="129"/>
      <c r="LP55" s="129"/>
      <c r="LQ55" s="129"/>
      <c r="LR55" s="129"/>
      <c r="LS55" s="129"/>
      <c r="LT55" s="129"/>
      <c r="LU55" s="129"/>
      <c r="LV55" s="129"/>
      <c r="LW55" s="129"/>
      <c r="LX55" s="130"/>
      <c r="LY55" s="128">
        <f>データ!DK7</f>
        <v>6.6</v>
      </c>
      <c r="LZ55" s="129"/>
      <c r="MA55" s="129"/>
      <c r="MB55" s="129"/>
      <c r="MC55" s="129"/>
      <c r="MD55" s="129"/>
      <c r="ME55" s="129"/>
      <c r="MF55" s="129"/>
      <c r="MG55" s="129"/>
      <c r="MH55" s="129"/>
      <c r="MI55" s="129"/>
      <c r="MJ55" s="129"/>
      <c r="MK55" s="129"/>
      <c r="ML55" s="129"/>
      <c r="MM55" s="130"/>
      <c r="MN55" s="128">
        <f>データ!DL7</f>
        <v>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32.200000000000003</v>
      </c>
      <c r="DH79" s="129"/>
      <c r="DI79" s="129"/>
      <c r="DJ79" s="129"/>
      <c r="DK79" s="129"/>
      <c r="DL79" s="129"/>
      <c r="DM79" s="129"/>
      <c r="DN79" s="129"/>
      <c r="DO79" s="129"/>
      <c r="DP79" s="129"/>
      <c r="DQ79" s="129"/>
      <c r="DR79" s="129"/>
      <c r="DS79" s="129"/>
      <c r="DT79" s="129"/>
      <c r="DU79" s="130"/>
      <c r="DV79" s="128">
        <f>データ!EE7</f>
        <v>40.4</v>
      </c>
      <c r="DW79" s="129"/>
      <c r="DX79" s="129"/>
      <c r="DY79" s="129"/>
      <c r="DZ79" s="129"/>
      <c r="EA79" s="129"/>
      <c r="EB79" s="129"/>
      <c r="EC79" s="129"/>
      <c r="ED79" s="129"/>
      <c r="EE79" s="129"/>
      <c r="EF79" s="129"/>
      <c r="EG79" s="129"/>
      <c r="EH79" s="129"/>
      <c r="EI79" s="129"/>
      <c r="EJ79" s="130"/>
      <c r="EK79" s="128">
        <f>データ!EF7</f>
        <v>45.4</v>
      </c>
      <c r="EL79" s="129"/>
      <c r="EM79" s="129"/>
      <c r="EN79" s="129"/>
      <c r="EO79" s="129"/>
      <c r="EP79" s="129"/>
      <c r="EQ79" s="129"/>
      <c r="ER79" s="129"/>
      <c r="ES79" s="129"/>
      <c r="ET79" s="129"/>
      <c r="EU79" s="129"/>
      <c r="EV79" s="129"/>
      <c r="EW79" s="129"/>
      <c r="EX79" s="129"/>
      <c r="EY79" s="130"/>
      <c r="EZ79" s="128">
        <f>データ!EG7</f>
        <v>48.8</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66.3</v>
      </c>
      <c r="GU79" s="129"/>
      <c r="GV79" s="129"/>
      <c r="GW79" s="129"/>
      <c r="GX79" s="129"/>
      <c r="GY79" s="129"/>
      <c r="GZ79" s="129"/>
      <c r="HA79" s="129"/>
      <c r="HB79" s="129"/>
      <c r="HC79" s="129"/>
      <c r="HD79" s="129"/>
      <c r="HE79" s="129"/>
      <c r="HF79" s="129"/>
      <c r="HG79" s="129"/>
      <c r="HH79" s="130"/>
      <c r="HI79" s="128">
        <f>データ!EP7</f>
        <v>82.7</v>
      </c>
      <c r="HJ79" s="129"/>
      <c r="HK79" s="129"/>
      <c r="HL79" s="129"/>
      <c r="HM79" s="129"/>
      <c r="HN79" s="129"/>
      <c r="HO79" s="129"/>
      <c r="HP79" s="129"/>
      <c r="HQ79" s="129"/>
      <c r="HR79" s="129"/>
      <c r="HS79" s="129"/>
      <c r="HT79" s="129"/>
      <c r="HU79" s="129"/>
      <c r="HV79" s="129"/>
      <c r="HW79" s="130"/>
      <c r="HX79" s="128">
        <f>データ!EQ7</f>
        <v>89.2</v>
      </c>
      <c r="HY79" s="129"/>
      <c r="HZ79" s="129"/>
      <c r="IA79" s="129"/>
      <c r="IB79" s="129"/>
      <c r="IC79" s="129"/>
      <c r="ID79" s="129"/>
      <c r="IE79" s="129"/>
      <c r="IF79" s="129"/>
      <c r="IG79" s="129"/>
      <c r="IH79" s="129"/>
      <c r="II79" s="129"/>
      <c r="IJ79" s="129"/>
      <c r="IK79" s="129"/>
      <c r="IL79" s="130"/>
      <c r="IM79" s="128">
        <f>データ!ER7</f>
        <v>90.6</v>
      </c>
      <c r="IN79" s="129"/>
      <c r="IO79" s="129"/>
      <c r="IP79" s="129"/>
      <c r="IQ79" s="129"/>
      <c r="IR79" s="129"/>
      <c r="IS79" s="129"/>
      <c r="IT79" s="129"/>
      <c r="IU79" s="129"/>
      <c r="IV79" s="129"/>
      <c r="IW79" s="129"/>
      <c r="IX79" s="129"/>
      <c r="IY79" s="129"/>
      <c r="IZ79" s="129"/>
      <c r="JA79" s="130"/>
      <c r="JB79" s="128">
        <f>データ!ES7</f>
        <v>90.8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17134250</v>
      </c>
      <c r="KH79" s="138"/>
      <c r="KI79" s="138"/>
      <c r="KJ79" s="138"/>
      <c r="KK79" s="138"/>
      <c r="KL79" s="138"/>
      <c r="KM79" s="138"/>
      <c r="KN79" s="138"/>
      <c r="KO79" s="138"/>
      <c r="KP79" s="138"/>
      <c r="KQ79" s="138"/>
      <c r="KR79" s="138"/>
      <c r="KS79" s="138"/>
      <c r="KT79" s="138"/>
      <c r="KU79" s="139"/>
      <c r="KV79" s="137">
        <f>データ!FA7</f>
        <v>18133206</v>
      </c>
      <c r="KW79" s="138"/>
      <c r="KX79" s="138"/>
      <c r="KY79" s="138"/>
      <c r="KZ79" s="138"/>
      <c r="LA79" s="138"/>
      <c r="LB79" s="138"/>
      <c r="LC79" s="138"/>
      <c r="LD79" s="138"/>
      <c r="LE79" s="138"/>
      <c r="LF79" s="138"/>
      <c r="LG79" s="138"/>
      <c r="LH79" s="138"/>
      <c r="LI79" s="138"/>
      <c r="LJ79" s="139"/>
      <c r="LK79" s="137">
        <f>データ!FB7</f>
        <v>18226368</v>
      </c>
      <c r="LL79" s="138"/>
      <c r="LM79" s="138"/>
      <c r="LN79" s="138"/>
      <c r="LO79" s="138"/>
      <c r="LP79" s="138"/>
      <c r="LQ79" s="138"/>
      <c r="LR79" s="138"/>
      <c r="LS79" s="138"/>
      <c r="LT79" s="138"/>
      <c r="LU79" s="138"/>
      <c r="LV79" s="138"/>
      <c r="LW79" s="138"/>
      <c r="LX79" s="138"/>
      <c r="LY79" s="139"/>
      <c r="LZ79" s="137">
        <f>データ!FC7</f>
        <v>18273412</v>
      </c>
      <c r="MA79" s="138"/>
      <c r="MB79" s="138"/>
      <c r="MC79" s="138"/>
      <c r="MD79" s="138"/>
      <c r="ME79" s="138"/>
      <c r="MF79" s="138"/>
      <c r="MG79" s="138"/>
      <c r="MH79" s="138"/>
      <c r="MI79" s="138"/>
      <c r="MJ79" s="138"/>
      <c r="MK79" s="138"/>
      <c r="ML79" s="138"/>
      <c r="MM79" s="138"/>
      <c r="MN79" s="139"/>
      <c r="MO79" s="137">
        <f>データ!FD7</f>
        <v>23949558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t65lKqDj5W6aLCzyYTO+j9zXd9Woo/GfviWgL7u5UFjnvoy6YctUlQJMU+eKPNKphO39VfbuH24jjJ1C4udA==" saltValue="z8y4X9UK9+P4lvBoA/aj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156</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157</v>
      </c>
      <c r="B6" s="50">
        <f>B8</f>
        <v>2022</v>
      </c>
      <c r="C6" s="50">
        <f t="shared" ref="C6:M6" si="2">C8</f>
        <v>262013</v>
      </c>
      <c r="D6" s="50">
        <f t="shared" si="2"/>
        <v>46</v>
      </c>
      <c r="E6" s="50">
        <f t="shared" si="2"/>
        <v>6</v>
      </c>
      <c r="F6" s="50">
        <f t="shared" si="2"/>
        <v>0</v>
      </c>
      <c r="G6" s="50">
        <f t="shared" si="2"/>
        <v>2</v>
      </c>
      <c r="H6" s="152" t="str">
        <f>IF(H8&lt;&gt;I8,H8,"")&amp;IF(I8&lt;&gt;J8,I8,"")&amp;"　"&amp;J8</f>
        <v>京都府福知山市　福知山市民病院　大江分院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 へ</v>
      </c>
      <c r="U6" s="51">
        <f>U8</f>
        <v>76075</v>
      </c>
      <c r="V6" s="51">
        <f>V8</f>
        <v>3240</v>
      </c>
      <c r="W6" s="50" t="str">
        <f>W8</f>
        <v>第２種該当</v>
      </c>
      <c r="X6" s="50" t="str">
        <f t="shared" ref="X6" si="4">X8</f>
        <v>-</v>
      </c>
      <c r="Y6" s="50" t="str">
        <f t="shared" si="3"/>
        <v>１３：１</v>
      </c>
      <c r="Z6" s="51" t="str">
        <f t="shared" si="3"/>
        <v>-</v>
      </c>
      <c r="AA6" s="51">
        <f t="shared" si="3"/>
        <v>52</v>
      </c>
      <c r="AB6" s="51" t="str">
        <f t="shared" si="3"/>
        <v>-</v>
      </c>
      <c r="AC6" s="51" t="str">
        <f t="shared" si="3"/>
        <v>-</v>
      </c>
      <c r="AD6" s="51" t="str">
        <f t="shared" si="3"/>
        <v>-</v>
      </c>
      <c r="AE6" s="51">
        <f t="shared" si="3"/>
        <v>52</v>
      </c>
      <c r="AF6" s="51" t="str">
        <f t="shared" si="3"/>
        <v>-</v>
      </c>
      <c r="AG6" s="51">
        <f t="shared" si="3"/>
        <v>52</v>
      </c>
      <c r="AH6" s="51">
        <f t="shared" si="3"/>
        <v>52</v>
      </c>
      <c r="AI6" s="52">
        <f>IF(AI8="-",NA(),AI8)</f>
        <v>97.9</v>
      </c>
      <c r="AJ6" s="52">
        <f t="shared" ref="AJ6:AR6" si="5">IF(AJ8="-",NA(),AJ8)</f>
        <v>103</v>
      </c>
      <c r="AK6" s="52">
        <f t="shared" si="5"/>
        <v>106.4</v>
      </c>
      <c r="AL6" s="52">
        <f t="shared" si="5"/>
        <v>101.1</v>
      </c>
      <c r="AM6" s="52">
        <f t="shared" si="5"/>
        <v>107.2</v>
      </c>
      <c r="AN6" s="52">
        <f t="shared" si="5"/>
        <v>97.5</v>
      </c>
      <c r="AO6" s="52">
        <f t="shared" si="5"/>
        <v>97.7</v>
      </c>
      <c r="AP6" s="52">
        <f t="shared" si="5"/>
        <v>100.7</v>
      </c>
      <c r="AQ6" s="52">
        <f t="shared" si="5"/>
        <v>103.6</v>
      </c>
      <c r="AR6" s="52">
        <f t="shared" si="5"/>
        <v>101.9</v>
      </c>
      <c r="AS6" s="52" t="str">
        <f>IF(AS8="-","【-】","【"&amp;SUBSTITUTE(TEXT(AS8,"#,##0.0"),"-","△")&amp;"】")</f>
        <v>【103.5】</v>
      </c>
      <c r="AT6" s="52">
        <f>IF(AT8="-",NA(),AT8)</f>
        <v>84.8</v>
      </c>
      <c r="AU6" s="52">
        <f t="shared" ref="AU6:BC6" si="6">IF(AU8="-",NA(),AU8)</f>
        <v>83.5</v>
      </c>
      <c r="AV6" s="52">
        <f t="shared" si="6"/>
        <v>87.6</v>
      </c>
      <c r="AW6" s="52">
        <f t="shared" si="6"/>
        <v>84.1</v>
      </c>
      <c r="AX6" s="52">
        <f t="shared" si="6"/>
        <v>92.3</v>
      </c>
      <c r="AY6" s="52">
        <f t="shared" si="6"/>
        <v>77</v>
      </c>
      <c r="AZ6" s="52">
        <f t="shared" si="6"/>
        <v>77.099999999999994</v>
      </c>
      <c r="BA6" s="52">
        <f t="shared" si="6"/>
        <v>73.8</v>
      </c>
      <c r="BB6" s="52">
        <f t="shared" si="6"/>
        <v>75.5</v>
      </c>
      <c r="BC6" s="52">
        <f t="shared" si="6"/>
        <v>74.599999999999994</v>
      </c>
      <c r="BD6" s="52" t="str">
        <f>IF(BD8="-","【-】","【"&amp;SUBSTITUTE(TEXT(BD8,"#,##0.0"),"-","△")&amp;"】")</f>
        <v>【86.4】</v>
      </c>
      <c r="BE6" s="52">
        <f>IF(BE8="-",NA(),BE8)</f>
        <v>84.8</v>
      </c>
      <c r="BF6" s="52">
        <f t="shared" ref="BF6:BN6" si="7">IF(BF8="-",NA(),BF8)</f>
        <v>83.5</v>
      </c>
      <c r="BG6" s="52">
        <f t="shared" si="7"/>
        <v>87.6</v>
      </c>
      <c r="BH6" s="52">
        <f t="shared" si="7"/>
        <v>84.1</v>
      </c>
      <c r="BI6" s="52">
        <f t="shared" si="7"/>
        <v>92.3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87.8</v>
      </c>
      <c r="BQ6" s="52">
        <f t="shared" ref="BQ6:BY6" si="8">IF(BQ8="-",NA(),BQ8)</f>
        <v>88.3</v>
      </c>
      <c r="BR6" s="52">
        <f t="shared" si="8"/>
        <v>84.2</v>
      </c>
      <c r="BS6" s="52">
        <f t="shared" si="8"/>
        <v>79.7</v>
      </c>
      <c r="BT6" s="52">
        <f t="shared" si="8"/>
        <v>88.3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21257</v>
      </c>
      <c r="CB6" s="53">
        <f t="shared" ref="CB6:CJ6" si="9">IF(CB8="-",NA(),CB8)</f>
        <v>21603</v>
      </c>
      <c r="CC6" s="53">
        <f t="shared" si="9"/>
        <v>21635</v>
      </c>
      <c r="CD6" s="53">
        <f t="shared" si="9"/>
        <v>21359</v>
      </c>
      <c r="CE6" s="53">
        <f t="shared" si="9"/>
        <v>25158</v>
      </c>
      <c r="CF6" s="53">
        <f t="shared" si="9"/>
        <v>25711</v>
      </c>
      <c r="CG6" s="53">
        <f t="shared" si="9"/>
        <v>26415</v>
      </c>
      <c r="CH6" s="53">
        <f t="shared" si="9"/>
        <v>27227</v>
      </c>
      <c r="CI6" s="53">
        <f t="shared" si="9"/>
        <v>28176</v>
      </c>
      <c r="CJ6" s="53">
        <f t="shared" si="9"/>
        <v>29348</v>
      </c>
      <c r="CK6" s="52" t="str">
        <f>IF(CK8="-","【-】","【"&amp;SUBSTITUTE(TEXT(CK8,"#,##0"),"-","△")&amp;"】")</f>
        <v>【61,837】</v>
      </c>
      <c r="CL6" s="53">
        <f>IF(CL8="-",NA(),CL8)</f>
        <v>9007</v>
      </c>
      <c r="CM6" s="53">
        <f t="shared" ref="CM6:CU6" si="10">IF(CM8="-",NA(),CM8)</f>
        <v>8297</v>
      </c>
      <c r="CN6" s="53">
        <f t="shared" si="10"/>
        <v>8942</v>
      </c>
      <c r="CO6" s="53">
        <f t="shared" si="10"/>
        <v>8683</v>
      </c>
      <c r="CP6" s="53">
        <f t="shared" si="10"/>
        <v>7310</v>
      </c>
      <c r="CQ6" s="53">
        <f t="shared" si="10"/>
        <v>9060</v>
      </c>
      <c r="CR6" s="53">
        <f t="shared" si="10"/>
        <v>9135</v>
      </c>
      <c r="CS6" s="53">
        <f t="shared" si="10"/>
        <v>9509</v>
      </c>
      <c r="CT6" s="53">
        <f t="shared" si="10"/>
        <v>9548</v>
      </c>
      <c r="CU6" s="53">
        <f t="shared" si="10"/>
        <v>9992</v>
      </c>
      <c r="CV6" s="52" t="str">
        <f>IF(CV8="-","【-】","【"&amp;SUBSTITUTE(TEXT(CV8,"#,##0"),"-","△")&amp;"】")</f>
        <v>【17,600】</v>
      </c>
      <c r="CW6" s="52">
        <f>IF(CW8="-",NA(),CW8)</f>
        <v>69.5</v>
      </c>
      <c r="CX6" s="52">
        <f t="shared" ref="CX6:DF6" si="11">IF(CX8="-",NA(),CX8)</f>
        <v>67.7</v>
      </c>
      <c r="CY6" s="52">
        <f t="shared" si="11"/>
        <v>77.599999999999994</v>
      </c>
      <c r="CZ6" s="52">
        <f t="shared" si="11"/>
        <v>76.5</v>
      </c>
      <c r="DA6" s="52">
        <f t="shared" si="11"/>
        <v>72.599999999999994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6</v>
      </c>
      <c r="DI6" s="52">
        <f t="shared" ref="DI6:DQ6" si="12">IF(DI8="-",NA(),DI8)</f>
        <v>6.8</v>
      </c>
      <c r="DJ6" s="52">
        <f t="shared" si="12"/>
        <v>5.9</v>
      </c>
      <c r="DK6" s="52">
        <f t="shared" si="12"/>
        <v>6.6</v>
      </c>
      <c r="DL6" s="52">
        <f t="shared" si="12"/>
        <v>5.8</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32.200000000000003</v>
      </c>
      <c r="EE6" s="52">
        <f t="shared" ref="EE6:EM6" si="14">IF(EE8="-",NA(),EE8)</f>
        <v>40.4</v>
      </c>
      <c r="EF6" s="52">
        <f t="shared" si="14"/>
        <v>45.4</v>
      </c>
      <c r="EG6" s="52">
        <f t="shared" si="14"/>
        <v>48.8</v>
      </c>
      <c r="EH6" s="52">
        <f t="shared" si="14"/>
        <v>51.5</v>
      </c>
      <c r="EI6" s="52">
        <f t="shared" si="14"/>
        <v>56.1</v>
      </c>
      <c r="EJ6" s="52">
        <f t="shared" si="14"/>
        <v>56.4</v>
      </c>
      <c r="EK6" s="52">
        <f t="shared" si="14"/>
        <v>56.9</v>
      </c>
      <c r="EL6" s="52">
        <f t="shared" si="14"/>
        <v>58.3</v>
      </c>
      <c r="EM6" s="52">
        <f t="shared" si="14"/>
        <v>59.2</v>
      </c>
      <c r="EN6" s="52" t="str">
        <f>IF(EN8="-","【-】","【"&amp;SUBSTITUTE(TEXT(EN8,"#,##0.0"),"-","△")&amp;"】")</f>
        <v>【56.4】</v>
      </c>
      <c r="EO6" s="52">
        <f>IF(EO8="-",NA(),EO8)</f>
        <v>66.3</v>
      </c>
      <c r="EP6" s="52">
        <f t="shared" ref="EP6:EX6" si="15">IF(EP8="-",NA(),EP8)</f>
        <v>82.7</v>
      </c>
      <c r="EQ6" s="52">
        <f t="shared" si="15"/>
        <v>89.2</v>
      </c>
      <c r="ER6" s="52">
        <f t="shared" si="15"/>
        <v>90.6</v>
      </c>
      <c r="ES6" s="52">
        <f t="shared" si="15"/>
        <v>90.8</v>
      </c>
      <c r="ET6" s="52">
        <f t="shared" si="15"/>
        <v>73.2</v>
      </c>
      <c r="EU6" s="52">
        <f t="shared" si="15"/>
        <v>73.400000000000006</v>
      </c>
      <c r="EV6" s="52">
        <f t="shared" si="15"/>
        <v>72.5</v>
      </c>
      <c r="EW6" s="52">
        <f t="shared" si="15"/>
        <v>72.3</v>
      </c>
      <c r="EX6" s="52">
        <f t="shared" si="15"/>
        <v>72</v>
      </c>
      <c r="EY6" s="52" t="str">
        <f>IF(EY8="-","【-】","【"&amp;SUBSTITUTE(TEXT(EY8,"#,##0.0"),"-","△")&amp;"】")</f>
        <v>【70.7】</v>
      </c>
      <c r="EZ6" s="53">
        <f>IF(EZ8="-",NA(),EZ8)</f>
        <v>17134250</v>
      </c>
      <c r="FA6" s="53">
        <f t="shared" ref="FA6:FI6" si="16">IF(FA8="-",NA(),FA8)</f>
        <v>18133206</v>
      </c>
      <c r="FB6" s="53">
        <f t="shared" si="16"/>
        <v>18226368</v>
      </c>
      <c r="FC6" s="53">
        <f t="shared" si="16"/>
        <v>18273412</v>
      </c>
      <c r="FD6" s="53">
        <f t="shared" si="16"/>
        <v>23949558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158</v>
      </c>
      <c r="B7" s="50">
        <f t="shared" ref="B7:AH7" si="17">B8</f>
        <v>2022</v>
      </c>
      <c r="C7" s="50">
        <f t="shared" si="17"/>
        <v>262013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 へ</v>
      </c>
      <c r="U7" s="51">
        <f>U8</f>
        <v>76075</v>
      </c>
      <c r="V7" s="51">
        <f>V8</f>
        <v>3240</v>
      </c>
      <c r="W7" s="50" t="str">
        <f>W8</f>
        <v>第２種該当</v>
      </c>
      <c r="X7" s="50" t="str">
        <f t="shared" si="17"/>
        <v>-</v>
      </c>
      <c r="Y7" s="50" t="str">
        <f t="shared" si="17"/>
        <v>１３：１</v>
      </c>
      <c r="Z7" s="51" t="str">
        <f t="shared" si="17"/>
        <v>-</v>
      </c>
      <c r="AA7" s="51">
        <f t="shared" si="17"/>
        <v>52</v>
      </c>
      <c r="AB7" s="51" t="str">
        <f t="shared" si="17"/>
        <v>-</v>
      </c>
      <c r="AC7" s="51" t="str">
        <f t="shared" si="17"/>
        <v>-</v>
      </c>
      <c r="AD7" s="51" t="str">
        <f t="shared" si="17"/>
        <v>-</v>
      </c>
      <c r="AE7" s="51">
        <f t="shared" si="17"/>
        <v>52</v>
      </c>
      <c r="AF7" s="51" t="str">
        <f t="shared" si="17"/>
        <v>-</v>
      </c>
      <c r="AG7" s="51">
        <f t="shared" si="17"/>
        <v>52</v>
      </c>
      <c r="AH7" s="51">
        <f t="shared" si="17"/>
        <v>52</v>
      </c>
      <c r="AI7" s="52">
        <f>AI8</f>
        <v>97.9</v>
      </c>
      <c r="AJ7" s="52">
        <f t="shared" ref="AJ7:AR7" si="18">AJ8</f>
        <v>103</v>
      </c>
      <c r="AK7" s="52">
        <f t="shared" si="18"/>
        <v>106.4</v>
      </c>
      <c r="AL7" s="52">
        <f t="shared" si="18"/>
        <v>101.1</v>
      </c>
      <c r="AM7" s="52">
        <f t="shared" si="18"/>
        <v>107.2</v>
      </c>
      <c r="AN7" s="52">
        <f t="shared" si="18"/>
        <v>97.5</v>
      </c>
      <c r="AO7" s="52">
        <f t="shared" si="18"/>
        <v>97.7</v>
      </c>
      <c r="AP7" s="52">
        <f t="shared" si="18"/>
        <v>100.7</v>
      </c>
      <c r="AQ7" s="52">
        <f t="shared" si="18"/>
        <v>103.6</v>
      </c>
      <c r="AR7" s="52">
        <f t="shared" si="18"/>
        <v>101.9</v>
      </c>
      <c r="AS7" s="52"/>
      <c r="AT7" s="52">
        <f>AT8</f>
        <v>84.8</v>
      </c>
      <c r="AU7" s="52">
        <f t="shared" ref="AU7:BC7" si="19">AU8</f>
        <v>83.5</v>
      </c>
      <c r="AV7" s="52">
        <f t="shared" si="19"/>
        <v>87.6</v>
      </c>
      <c r="AW7" s="52">
        <f t="shared" si="19"/>
        <v>84.1</v>
      </c>
      <c r="AX7" s="52">
        <f t="shared" si="19"/>
        <v>92.3</v>
      </c>
      <c r="AY7" s="52">
        <f t="shared" si="19"/>
        <v>77</v>
      </c>
      <c r="AZ7" s="52">
        <f t="shared" si="19"/>
        <v>77.099999999999994</v>
      </c>
      <c r="BA7" s="52">
        <f t="shared" si="19"/>
        <v>73.8</v>
      </c>
      <c r="BB7" s="52">
        <f t="shared" si="19"/>
        <v>75.5</v>
      </c>
      <c r="BC7" s="52">
        <f t="shared" si="19"/>
        <v>74.599999999999994</v>
      </c>
      <c r="BD7" s="52"/>
      <c r="BE7" s="52">
        <f>BE8</f>
        <v>84.8</v>
      </c>
      <c r="BF7" s="52">
        <f t="shared" ref="BF7:BN7" si="20">BF8</f>
        <v>83.5</v>
      </c>
      <c r="BG7" s="52">
        <f t="shared" si="20"/>
        <v>87.6</v>
      </c>
      <c r="BH7" s="52">
        <f t="shared" si="20"/>
        <v>84.1</v>
      </c>
      <c r="BI7" s="52">
        <f t="shared" si="20"/>
        <v>92.3</v>
      </c>
      <c r="BJ7" s="52">
        <f t="shared" si="20"/>
        <v>73.2</v>
      </c>
      <c r="BK7" s="52">
        <f t="shared" si="20"/>
        <v>73.2</v>
      </c>
      <c r="BL7" s="52">
        <f t="shared" si="20"/>
        <v>69.900000000000006</v>
      </c>
      <c r="BM7" s="52">
        <f t="shared" si="20"/>
        <v>71.599999999999994</v>
      </c>
      <c r="BN7" s="52">
        <f t="shared" si="20"/>
        <v>70.8</v>
      </c>
      <c r="BO7" s="52"/>
      <c r="BP7" s="52">
        <f>BP8</f>
        <v>87.8</v>
      </c>
      <c r="BQ7" s="52">
        <f t="shared" ref="BQ7:BY7" si="21">BQ8</f>
        <v>88.3</v>
      </c>
      <c r="BR7" s="52">
        <f t="shared" si="21"/>
        <v>84.2</v>
      </c>
      <c r="BS7" s="52">
        <f t="shared" si="21"/>
        <v>79.7</v>
      </c>
      <c r="BT7" s="52">
        <f t="shared" si="21"/>
        <v>88.3</v>
      </c>
      <c r="BU7" s="52">
        <f t="shared" si="21"/>
        <v>66.900000000000006</v>
      </c>
      <c r="BV7" s="52">
        <f t="shared" si="21"/>
        <v>66.099999999999994</v>
      </c>
      <c r="BW7" s="52">
        <f t="shared" si="21"/>
        <v>62.3</v>
      </c>
      <c r="BX7" s="52">
        <f t="shared" si="21"/>
        <v>62.1</v>
      </c>
      <c r="BY7" s="52">
        <f t="shared" si="21"/>
        <v>60.2</v>
      </c>
      <c r="BZ7" s="52"/>
      <c r="CA7" s="53">
        <f>CA8</f>
        <v>21257</v>
      </c>
      <c r="CB7" s="53">
        <f t="shared" ref="CB7:CJ7" si="22">CB8</f>
        <v>21603</v>
      </c>
      <c r="CC7" s="53">
        <f t="shared" si="22"/>
        <v>21635</v>
      </c>
      <c r="CD7" s="53">
        <f t="shared" si="22"/>
        <v>21359</v>
      </c>
      <c r="CE7" s="53">
        <f t="shared" si="22"/>
        <v>25158</v>
      </c>
      <c r="CF7" s="53">
        <f t="shared" si="22"/>
        <v>25711</v>
      </c>
      <c r="CG7" s="53">
        <f t="shared" si="22"/>
        <v>26415</v>
      </c>
      <c r="CH7" s="53">
        <f t="shared" si="22"/>
        <v>27227</v>
      </c>
      <c r="CI7" s="53">
        <f t="shared" si="22"/>
        <v>28176</v>
      </c>
      <c r="CJ7" s="53">
        <f t="shared" si="22"/>
        <v>29348</v>
      </c>
      <c r="CK7" s="52"/>
      <c r="CL7" s="53">
        <f>CL8</f>
        <v>9007</v>
      </c>
      <c r="CM7" s="53">
        <f t="shared" ref="CM7:CU7" si="23">CM8</f>
        <v>8297</v>
      </c>
      <c r="CN7" s="53">
        <f t="shared" si="23"/>
        <v>8942</v>
      </c>
      <c r="CO7" s="53">
        <f t="shared" si="23"/>
        <v>8683</v>
      </c>
      <c r="CP7" s="53">
        <f t="shared" si="23"/>
        <v>7310</v>
      </c>
      <c r="CQ7" s="53">
        <f t="shared" si="23"/>
        <v>9060</v>
      </c>
      <c r="CR7" s="53">
        <f t="shared" si="23"/>
        <v>9135</v>
      </c>
      <c r="CS7" s="53">
        <f t="shared" si="23"/>
        <v>9509</v>
      </c>
      <c r="CT7" s="53">
        <f t="shared" si="23"/>
        <v>9548</v>
      </c>
      <c r="CU7" s="53">
        <f t="shared" si="23"/>
        <v>9992</v>
      </c>
      <c r="CV7" s="52"/>
      <c r="CW7" s="52">
        <f>CW8</f>
        <v>69.5</v>
      </c>
      <c r="CX7" s="52">
        <f t="shared" ref="CX7:DF7" si="24">CX8</f>
        <v>67.7</v>
      </c>
      <c r="CY7" s="52">
        <f t="shared" si="24"/>
        <v>77.599999999999994</v>
      </c>
      <c r="CZ7" s="52">
        <f t="shared" si="24"/>
        <v>76.5</v>
      </c>
      <c r="DA7" s="52">
        <f t="shared" si="24"/>
        <v>72.599999999999994</v>
      </c>
      <c r="DB7" s="52">
        <f t="shared" si="24"/>
        <v>71.099999999999994</v>
      </c>
      <c r="DC7" s="52">
        <f t="shared" si="24"/>
        <v>72</v>
      </c>
      <c r="DD7" s="52">
        <f t="shared" si="24"/>
        <v>77.7</v>
      </c>
      <c r="DE7" s="52">
        <f t="shared" si="24"/>
        <v>75.7</v>
      </c>
      <c r="DF7" s="52">
        <f t="shared" si="24"/>
        <v>75.400000000000006</v>
      </c>
      <c r="DG7" s="52"/>
      <c r="DH7" s="52">
        <f>DH8</f>
        <v>6</v>
      </c>
      <c r="DI7" s="52">
        <f t="shared" ref="DI7:DQ7" si="25">DI8</f>
        <v>6.8</v>
      </c>
      <c r="DJ7" s="52">
        <f t="shared" si="25"/>
        <v>5.9</v>
      </c>
      <c r="DK7" s="52">
        <f t="shared" si="25"/>
        <v>6.6</v>
      </c>
      <c r="DL7" s="52">
        <f t="shared" si="25"/>
        <v>5.8</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32.200000000000003</v>
      </c>
      <c r="EE7" s="52">
        <f t="shared" ref="EE7:EM7" si="27">EE8</f>
        <v>40.4</v>
      </c>
      <c r="EF7" s="52">
        <f t="shared" si="27"/>
        <v>45.4</v>
      </c>
      <c r="EG7" s="52">
        <f t="shared" si="27"/>
        <v>48.8</v>
      </c>
      <c r="EH7" s="52">
        <f t="shared" si="27"/>
        <v>51.5</v>
      </c>
      <c r="EI7" s="52">
        <f t="shared" si="27"/>
        <v>56.1</v>
      </c>
      <c r="EJ7" s="52">
        <f t="shared" si="27"/>
        <v>56.4</v>
      </c>
      <c r="EK7" s="52">
        <f t="shared" si="27"/>
        <v>56.9</v>
      </c>
      <c r="EL7" s="52">
        <f t="shared" si="27"/>
        <v>58.3</v>
      </c>
      <c r="EM7" s="52">
        <f t="shared" si="27"/>
        <v>59.2</v>
      </c>
      <c r="EN7" s="52"/>
      <c r="EO7" s="52">
        <f>EO8</f>
        <v>66.3</v>
      </c>
      <c r="EP7" s="52">
        <f t="shared" ref="EP7:EX7" si="28">EP8</f>
        <v>82.7</v>
      </c>
      <c r="EQ7" s="52">
        <f t="shared" si="28"/>
        <v>89.2</v>
      </c>
      <c r="ER7" s="52">
        <f t="shared" si="28"/>
        <v>90.6</v>
      </c>
      <c r="ES7" s="52">
        <f t="shared" si="28"/>
        <v>90.8</v>
      </c>
      <c r="ET7" s="52">
        <f t="shared" si="28"/>
        <v>73.2</v>
      </c>
      <c r="EU7" s="52">
        <f t="shared" si="28"/>
        <v>73.400000000000006</v>
      </c>
      <c r="EV7" s="52">
        <f t="shared" si="28"/>
        <v>72.5</v>
      </c>
      <c r="EW7" s="52">
        <f t="shared" si="28"/>
        <v>72.3</v>
      </c>
      <c r="EX7" s="52">
        <f t="shared" si="28"/>
        <v>72</v>
      </c>
      <c r="EY7" s="52"/>
      <c r="EZ7" s="53">
        <f>EZ8</f>
        <v>17134250</v>
      </c>
      <c r="FA7" s="53">
        <f t="shared" ref="FA7:FI7" si="29">FA8</f>
        <v>18133206</v>
      </c>
      <c r="FB7" s="53">
        <f t="shared" si="29"/>
        <v>18226368</v>
      </c>
      <c r="FC7" s="53">
        <f t="shared" si="29"/>
        <v>18273412</v>
      </c>
      <c r="FD7" s="53">
        <f t="shared" si="29"/>
        <v>23949558</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262013</v>
      </c>
      <c r="D8" s="55">
        <v>46</v>
      </c>
      <c r="E8" s="55">
        <v>6</v>
      </c>
      <c r="F8" s="55">
        <v>0</v>
      </c>
      <c r="G8" s="55">
        <v>2</v>
      </c>
      <c r="H8" s="55" t="s">
        <v>159</v>
      </c>
      <c r="I8" s="55" t="s">
        <v>160</v>
      </c>
      <c r="J8" s="55" t="s">
        <v>161</v>
      </c>
      <c r="K8" s="55" t="s">
        <v>162</v>
      </c>
      <c r="L8" s="55" t="s">
        <v>163</v>
      </c>
      <c r="M8" s="55" t="s">
        <v>164</v>
      </c>
      <c r="N8" s="55" t="s">
        <v>165</v>
      </c>
      <c r="O8" s="55" t="s">
        <v>166</v>
      </c>
      <c r="P8" s="55" t="s">
        <v>167</v>
      </c>
      <c r="Q8" s="56">
        <v>3</v>
      </c>
      <c r="R8" s="55" t="s">
        <v>40</v>
      </c>
      <c r="S8" s="55" t="s">
        <v>168</v>
      </c>
      <c r="T8" s="55" t="s">
        <v>169</v>
      </c>
      <c r="U8" s="56">
        <v>76075</v>
      </c>
      <c r="V8" s="56">
        <v>3240</v>
      </c>
      <c r="W8" s="55" t="s">
        <v>170</v>
      </c>
      <c r="X8" s="55" t="s">
        <v>40</v>
      </c>
      <c r="Y8" s="57" t="s">
        <v>171</v>
      </c>
      <c r="Z8" s="56" t="s">
        <v>40</v>
      </c>
      <c r="AA8" s="56">
        <v>52</v>
      </c>
      <c r="AB8" s="56" t="s">
        <v>40</v>
      </c>
      <c r="AC8" s="56" t="s">
        <v>40</v>
      </c>
      <c r="AD8" s="56" t="s">
        <v>40</v>
      </c>
      <c r="AE8" s="56">
        <v>52</v>
      </c>
      <c r="AF8" s="56" t="s">
        <v>40</v>
      </c>
      <c r="AG8" s="56">
        <v>52</v>
      </c>
      <c r="AH8" s="56">
        <v>52</v>
      </c>
      <c r="AI8" s="58">
        <v>97.9</v>
      </c>
      <c r="AJ8" s="58">
        <v>103</v>
      </c>
      <c r="AK8" s="58">
        <v>106.4</v>
      </c>
      <c r="AL8" s="58">
        <v>101.1</v>
      </c>
      <c r="AM8" s="58">
        <v>107.2</v>
      </c>
      <c r="AN8" s="58">
        <v>97.5</v>
      </c>
      <c r="AO8" s="58">
        <v>97.7</v>
      </c>
      <c r="AP8" s="58">
        <v>100.7</v>
      </c>
      <c r="AQ8" s="58">
        <v>103.6</v>
      </c>
      <c r="AR8" s="58">
        <v>101.9</v>
      </c>
      <c r="AS8" s="58">
        <v>103.5</v>
      </c>
      <c r="AT8" s="58">
        <v>84.8</v>
      </c>
      <c r="AU8" s="58">
        <v>83.5</v>
      </c>
      <c r="AV8" s="58">
        <v>87.6</v>
      </c>
      <c r="AW8" s="58">
        <v>84.1</v>
      </c>
      <c r="AX8" s="58">
        <v>92.3</v>
      </c>
      <c r="AY8" s="58">
        <v>77</v>
      </c>
      <c r="AZ8" s="58">
        <v>77.099999999999994</v>
      </c>
      <c r="BA8" s="58">
        <v>73.8</v>
      </c>
      <c r="BB8" s="58">
        <v>75.5</v>
      </c>
      <c r="BC8" s="58">
        <v>74.599999999999994</v>
      </c>
      <c r="BD8" s="58">
        <v>86.4</v>
      </c>
      <c r="BE8" s="59">
        <v>84.8</v>
      </c>
      <c r="BF8" s="59">
        <v>83.5</v>
      </c>
      <c r="BG8" s="59">
        <v>87.6</v>
      </c>
      <c r="BH8" s="59">
        <v>84.1</v>
      </c>
      <c r="BI8" s="59">
        <v>92.3</v>
      </c>
      <c r="BJ8" s="59">
        <v>73.2</v>
      </c>
      <c r="BK8" s="59">
        <v>73.2</v>
      </c>
      <c r="BL8" s="59">
        <v>69.900000000000006</v>
      </c>
      <c r="BM8" s="59">
        <v>71.599999999999994</v>
      </c>
      <c r="BN8" s="59">
        <v>70.8</v>
      </c>
      <c r="BO8" s="59">
        <v>83.7</v>
      </c>
      <c r="BP8" s="58">
        <v>87.8</v>
      </c>
      <c r="BQ8" s="58">
        <v>88.3</v>
      </c>
      <c r="BR8" s="58">
        <v>84.2</v>
      </c>
      <c r="BS8" s="58">
        <v>79.7</v>
      </c>
      <c r="BT8" s="58">
        <v>88.3</v>
      </c>
      <c r="BU8" s="58">
        <v>66.900000000000006</v>
      </c>
      <c r="BV8" s="58">
        <v>66.099999999999994</v>
      </c>
      <c r="BW8" s="58">
        <v>62.3</v>
      </c>
      <c r="BX8" s="58">
        <v>62.1</v>
      </c>
      <c r="BY8" s="58">
        <v>60.2</v>
      </c>
      <c r="BZ8" s="58">
        <v>66.8</v>
      </c>
      <c r="CA8" s="59">
        <v>21257</v>
      </c>
      <c r="CB8" s="59">
        <v>21603</v>
      </c>
      <c r="CC8" s="59">
        <v>21635</v>
      </c>
      <c r="CD8" s="59">
        <v>21359</v>
      </c>
      <c r="CE8" s="59">
        <v>25158</v>
      </c>
      <c r="CF8" s="59">
        <v>25711</v>
      </c>
      <c r="CG8" s="59">
        <v>26415</v>
      </c>
      <c r="CH8" s="59">
        <v>27227</v>
      </c>
      <c r="CI8" s="59">
        <v>28176</v>
      </c>
      <c r="CJ8" s="59">
        <v>29348</v>
      </c>
      <c r="CK8" s="58">
        <v>61837</v>
      </c>
      <c r="CL8" s="59">
        <v>9007</v>
      </c>
      <c r="CM8" s="59">
        <v>8297</v>
      </c>
      <c r="CN8" s="59">
        <v>8942</v>
      </c>
      <c r="CO8" s="59">
        <v>8683</v>
      </c>
      <c r="CP8" s="59">
        <v>7310</v>
      </c>
      <c r="CQ8" s="59">
        <v>9060</v>
      </c>
      <c r="CR8" s="59">
        <v>9135</v>
      </c>
      <c r="CS8" s="59">
        <v>9509</v>
      </c>
      <c r="CT8" s="59">
        <v>9548</v>
      </c>
      <c r="CU8" s="59">
        <v>9992</v>
      </c>
      <c r="CV8" s="58">
        <v>17600</v>
      </c>
      <c r="CW8" s="59">
        <v>69.5</v>
      </c>
      <c r="CX8" s="59">
        <v>67.7</v>
      </c>
      <c r="CY8" s="59">
        <v>77.599999999999994</v>
      </c>
      <c r="CZ8" s="59">
        <v>76.5</v>
      </c>
      <c r="DA8" s="59">
        <v>72.599999999999994</v>
      </c>
      <c r="DB8" s="59">
        <v>71.099999999999994</v>
      </c>
      <c r="DC8" s="59">
        <v>72</v>
      </c>
      <c r="DD8" s="59">
        <v>77.7</v>
      </c>
      <c r="DE8" s="59">
        <v>75.7</v>
      </c>
      <c r="DF8" s="59">
        <v>75.400000000000006</v>
      </c>
      <c r="DG8" s="59">
        <v>55.6</v>
      </c>
      <c r="DH8" s="59">
        <v>6</v>
      </c>
      <c r="DI8" s="59">
        <v>6.8</v>
      </c>
      <c r="DJ8" s="59">
        <v>5.9</v>
      </c>
      <c r="DK8" s="59">
        <v>6.6</v>
      </c>
      <c r="DL8" s="59">
        <v>5.8</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32.200000000000003</v>
      </c>
      <c r="EE8" s="58">
        <v>40.4</v>
      </c>
      <c r="EF8" s="58">
        <v>45.4</v>
      </c>
      <c r="EG8" s="58">
        <v>48.8</v>
      </c>
      <c r="EH8" s="58">
        <v>51.5</v>
      </c>
      <c r="EI8" s="58">
        <v>56.1</v>
      </c>
      <c r="EJ8" s="58">
        <v>56.4</v>
      </c>
      <c r="EK8" s="58">
        <v>56.9</v>
      </c>
      <c r="EL8" s="58">
        <v>58.3</v>
      </c>
      <c r="EM8" s="58">
        <v>59.2</v>
      </c>
      <c r="EN8" s="58">
        <v>56.4</v>
      </c>
      <c r="EO8" s="58">
        <v>66.3</v>
      </c>
      <c r="EP8" s="58">
        <v>82.7</v>
      </c>
      <c r="EQ8" s="58">
        <v>89.2</v>
      </c>
      <c r="ER8" s="58">
        <v>90.6</v>
      </c>
      <c r="ES8" s="58">
        <v>90.8</v>
      </c>
      <c r="ET8" s="58">
        <v>73.2</v>
      </c>
      <c r="EU8" s="58">
        <v>73.400000000000006</v>
      </c>
      <c r="EV8" s="58">
        <v>72.5</v>
      </c>
      <c r="EW8" s="58">
        <v>72.3</v>
      </c>
      <c r="EX8" s="58">
        <v>72</v>
      </c>
      <c r="EY8" s="58">
        <v>70.7</v>
      </c>
      <c r="EZ8" s="59">
        <v>17134250</v>
      </c>
      <c r="FA8" s="59">
        <v>18133206</v>
      </c>
      <c r="FB8" s="59">
        <v>18226368</v>
      </c>
      <c r="FC8" s="59">
        <v>18273412</v>
      </c>
      <c r="FD8" s="59">
        <v>23949558</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