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bDZ/NBKDDpOO50V/NGHpABcaJ3TPyJcz9L8U1y8TyTqsr11T3Kkf5rGefqJMXI7nogoKGp8vDFcZrVrHf7aDw==" workbookSaltValue="v+fopgmWRN21UEIVWN1zu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<sst xmlns="http://schemas.openxmlformats.org/spreadsheetml/2006/main" xmlns:r="http://schemas.openxmlformats.org/officeDocument/2006/relationships" count="115" uniqueCount="115">
  <si>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</si>
  <si>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</si>
  <si>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</si>
  <si>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</si>
  <si>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</si>
  <si>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</si>
  <si>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</si>
  <si>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</si>
  <si>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</si>
  <si>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</si>
  <si>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</si>
  <si>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</si>
  <si>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</si>
  <si>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</si>
  <si>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</si>
  <si>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</si>
  <si>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</si>
  <si>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</si>
  <si>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</si>
  <si>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</si>
  <si>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</si>
  <si>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</si>
  <si>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</si>
  <si>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</si>
  <si>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</si>
  <si>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</si>
  <si>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</si>
  <si>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</si>
  <si>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</si>
  <si>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</si>
  <si>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</si>
  <si>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</si>
  <si>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</si>
  <si>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</si>
  <si>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</si>
  <si>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</si>
  <si>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</si>
  <si>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</si>
  <si>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</si>
  <si>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</si>
  <si>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</si>
  <si>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</si>
  <si>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</si>
  <si>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</si>
  <si>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</si>
  <si>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</si>
  <si>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</si>
  <si>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</si>
  <si>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平成30年度は、大口使用者の下水道使用量が一時的に大幅に減少したため下水道使用料収入が減少し、経常赤字を計上することとなったが、令和元年度以降は、下水道使用量が一定回復し、下水道使用料収入が増収となったため、再び経常黒字を計上することができた。また、令和３年度は有収水量の増加に伴う営業収益の増加及び下水道維持管理負担金の減少等による費用の減少により経常収支比率は117.87％と前年度比5.05ポイント増となった。
上記に伴い、流動比率についても、148.91％と大幅に増加していることから支払能力が充足していることが分かる。
企業債残高対事業規模比率については、257.94％となっており、本町では下水道整備が概ね完了していることから、今後も減少傾向となる見込みである。
経費回収率は、103.19％と100％を超えており、使用料収入で経費が賄えている状況である。
汚水処理原価は、121.31円/㎡と、全国平均値や類似団体平均値と比較して良好な値となっている。
水洗化率については、93.57％と類似団体平均値と比べ高水準となっているが、引き続き水質保全や使用料収入の増加を目指し、水洗化率の向上に努める。</t>
    <rPh sb="0" eb="2">
      <t>ヘイセイ</t>
    </rPh>
    <rPh sb="4" eb="6">
      <t>ネンド</t>
    </rPh>
    <rPh sb="8" eb="10">
      <t>オオグチ</t>
    </rPh>
    <rPh sb="10" eb="13">
      <t>シヨウシャ</t>
    </rPh>
    <rPh sb="14" eb="17">
      <t>ゲスイドウ</t>
    </rPh>
    <rPh sb="17" eb="19">
      <t>シヨウ</t>
    </rPh>
    <rPh sb="19" eb="20">
      <t>リョウ</t>
    </rPh>
    <rPh sb="21" eb="24">
      <t>イチジテキ</t>
    </rPh>
    <rPh sb="25" eb="27">
      <t>オオハバ</t>
    </rPh>
    <rPh sb="28" eb="30">
      <t>ゲンショウ</t>
    </rPh>
    <rPh sb="34" eb="37">
      <t>ゲスイドウ</t>
    </rPh>
    <rPh sb="37" eb="40">
      <t>シヨウリョウ</t>
    </rPh>
    <rPh sb="40" eb="42">
      <t>シュウニュウ</t>
    </rPh>
    <rPh sb="43" eb="45">
      <t>ゲンショウ</t>
    </rPh>
    <rPh sb="47" eb="49">
      <t>ケイジョウ</t>
    </rPh>
    <rPh sb="49" eb="51">
      <t>アカジ</t>
    </rPh>
    <rPh sb="52" eb="54">
      <t>ケイジョウ</t>
    </rPh>
    <rPh sb="64" eb="66">
      <t>レイワ</t>
    </rPh>
    <rPh sb="66" eb="69">
      <t>ガンネンド</t>
    </rPh>
    <rPh sb="69" eb="71">
      <t>イコウ</t>
    </rPh>
    <rPh sb="73" eb="76">
      <t>ゲスイドウ</t>
    </rPh>
    <rPh sb="76" eb="78">
      <t>シヨウ</t>
    </rPh>
    <rPh sb="78" eb="79">
      <t>リョウ</t>
    </rPh>
    <rPh sb="80" eb="82">
      <t>イッテイ</t>
    </rPh>
    <rPh sb="82" eb="84">
      <t>カイフク</t>
    </rPh>
    <rPh sb="86" eb="89">
      <t>ゲスイドウ</t>
    </rPh>
    <rPh sb="89" eb="92">
      <t>シヨウリョウ</t>
    </rPh>
    <rPh sb="92" eb="94">
      <t>シュウニュウ</t>
    </rPh>
    <rPh sb="95" eb="97">
      <t>ゾウシュウ</t>
    </rPh>
    <rPh sb="104" eb="105">
      <t>フタタ</t>
    </rPh>
    <rPh sb="106" eb="108">
      <t>ケイジョウ</t>
    </rPh>
    <rPh sb="108" eb="110">
      <t>クロジ</t>
    </rPh>
    <rPh sb="111" eb="113">
      <t>ケイジョウ</t>
    </rPh>
    <rPh sb="125" eb="127">
      <t>レイワ</t>
    </rPh>
    <rPh sb="128" eb="130">
      <t>ネンド</t>
    </rPh>
    <rPh sb="131" eb="132">
      <t>ユウ</t>
    </rPh>
    <rPh sb="132" eb="133">
      <t>オサム</t>
    </rPh>
    <rPh sb="133" eb="135">
      <t>スイリョウ</t>
    </rPh>
    <rPh sb="136" eb="138">
      <t>ゾウカ</t>
    </rPh>
    <rPh sb="139" eb="140">
      <t>トモナ</t>
    </rPh>
    <rPh sb="141" eb="143">
      <t>エイギョウ</t>
    </rPh>
    <rPh sb="143" eb="145">
      <t>シュウエキ</t>
    </rPh>
    <rPh sb="146" eb="148">
      <t>ゾウカ</t>
    </rPh>
    <rPh sb="148" eb="149">
      <t>オヨ</t>
    </rPh>
    <rPh sb="150" eb="153">
      <t>ゲスイドウ</t>
    </rPh>
    <rPh sb="153" eb="155">
      <t>イジ</t>
    </rPh>
    <rPh sb="155" eb="157">
      <t>カンリ</t>
    </rPh>
    <rPh sb="157" eb="160">
      <t>フタンキン</t>
    </rPh>
    <rPh sb="161" eb="163">
      <t>ゲンショウ</t>
    </rPh>
    <rPh sb="163" eb="164">
      <t>トウ</t>
    </rPh>
    <rPh sb="167" eb="169">
      <t>ヒヨウ</t>
    </rPh>
    <rPh sb="170" eb="172">
      <t>ゲンショウ</t>
    </rPh>
    <rPh sb="175" eb="177">
      <t>ケイジョウ</t>
    </rPh>
    <rPh sb="177" eb="179">
      <t>シュウシ</t>
    </rPh>
    <rPh sb="179" eb="181">
      <t>ヒリツ</t>
    </rPh>
    <rPh sb="190" eb="194">
      <t>ゼンネンドヒ</t>
    </rPh>
    <rPh sb="202" eb="203">
      <t>ゾウ</t>
    </rPh>
    <rPh sb="209" eb="211">
      <t>ジョウキ</t>
    </rPh>
    <rPh sb="212" eb="213">
      <t>トモナ</t>
    </rPh>
    <rPh sb="215" eb="217">
      <t>リュウドウ</t>
    </rPh>
    <rPh sb="217" eb="219">
      <t>ヒリツ</t>
    </rPh>
    <rPh sb="233" eb="235">
      <t>オオハバ</t>
    </rPh>
    <rPh sb="236" eb="238">
      <t>ゾウカ</t>
    </rPh>
    <rPh sb="246" eb="248">
      <t>シハラ</t>
    </rPh>
    <rPh sb="248" eb="250">
      <t>ノウリョク</t>
    </rPh>
    <rPh sb="251" eb="253">
      <t>ジュウソク</t>
    </rPh>
    <rPh sb="260" eb="261">
      <t>ワ</t>
    </rPh>
    <rPh sb="265" eb="268">
      <t>キギョウサイ</t>
    </rPh>
    <rPh sb="268" eb="270">
      <t>ザンダカ</t>
    </rPh>
    <rPh sb="270" eb="271">
      <t>タイ</t>
    </rPh>
    <rPh sb="271" eb="273">
      <t>ジギョウ</t>
    </rPh>
    <rPh sb="273" eb="275">
      <t>キボ</t>
    </rPh>
    <rPh sb="275" eb="277">
      <t>ヒリツ</t>
    </rPh>
    <rPh sb="297" eb="299">
      <t>ホンチョウ</t>
    </rPh>
    <rPh sb="301" eb="304">
      <t>ゲスイドウ</t>
    </rPh>
    <rPh sb="304" eb="306">
      <t>セイビ</t>
    </rPh>
    <rPh sb="307" eb="308">
      <t>オオム</t>
    </rPh>
    <rPh sb="309" eb="311">
      <t>カンリョウ</t>
    </rPh>
    <rPh sb="320" eb="322">
      <t>コンゴ</t>
    </rPh>
    <rPh sb="323" eb="325">
      <t>ゲンショウ</t>
    </rPh>
    <rPh sb="325" eb="327">
      <t>ケイコウ</t>
    </rPh>
    <rPh sb="330" eb="332">
      <t>ミコ</t>
    </rPh>
    <rPh sb="338" eb="340">
      <t>ケイヒ</t>
    </rPh>
    <rPh sb="340" eb="343">
      <t>カイシュウリツ</t>
    </rPh>
    <rPh sb="358" eb="359">
      <t>コ</t>
    </rPh>
    <rPh sb="364" eb="367">
      <t>シヨウリョウ</t>
    </rPh>
    <rPh sb="367" eb="369">
      <t>シュウニュウ</t>
    </rPh>
    <rPh sb="370" eb="372">
      <t>ケイヒ</t>
    </rPh>
    <rPh sb="373" eb="374">
      <t>マカナ</t>
    </rPh>
    <rPh sb="378" eb="380">
      <t>ジョウキョウ</t>
    </rPh>
    <rPh sb="385" eb="387">
      <t>オスイ</t>
    </rPh>
    <rPh sb="387" eb="389">
      <t>ショリ</t>
    </rPh>
    <rPh sb="389" eb="391">
      <t>ゲンカ</t>
    </rPh>
    <rPh sb="399" eb="400">
      <t>エン</t>
    </rPh>
    <rPh sb="404" eb="406">
      <t>ゼンコク</t>
    </rPh>
    <rPh sb="406" eb="409">
      <t>ヘイキンチ</t>
    </rPh>
    <rPh sb="410" eb="412">
      <t>ルイジ</t>
    </rPh>
    <rPh sb="412" eb="414">
      <t>ダンタイ</t>
    </rPh>
    <rPh sb="414" eb="417">
      <t>ヘイキンチ</t>
    </rPh>
    <rPh sb="418" eb="420">
      <t>ヒカク</t>
    </rPh>
    <rPh sb="422" eb="424">
      <t>リョウコウ</t>
    </rPh>
    <rPh sb="425" eb="426">
      <t>アタイ</t>
    </rPh>
    <rPh sb="434" eb="437">
      <t>スイセンカ</t>
    </rPh>
    <rPh sb="437" eb="438">
      <t>リツ</t>
    </rPh>
    <rPh sb="451" eb="453">
      <t>ルイジ</t>
    </rPh>
    <rPh sb="453" eb="455">
      <t>ダンタイ</t>
    </rPh>
    <rPh sb="455" eb="458">
      <t>ヘイキンチ</t>
    </rPh>
    <rPh sb="459" eb="460">
      <t>クラ</t>
    </rPh>
    <rPh sb="461" eb="464">
      <t>コウスイジュン</t>
    </rPh>
    <rPh sb="472" eb="473">
      <t>ヒ</t>
    </rPh>
    <rPh sb="474" eb="475">
      <t>ツヅ</t>
    </rPh>
    <rPh sb="476" eb="478">
      <t>スイシツ</t>
    </rPh>
    <rPh sb="478" eb="480">
      <t>ホゼン</t>
    </rPh>
    <rPh sb="481" eb="484">
      <t>シヨウリョウ</t>
    </rPh>
    <rPh sb="484" eb="486">
      <t>シュウニュウ</t>
    </rPh>
    <rPh sb="487" eb="489">
      <t>ゾウカ</t>
    </rPh>
    <rPh sb="490" eb="492">
      <t>メザ</t>
    </rPh>
    <rPh sb="494" eb="497">
      <t>スイセンカ</t>
    </rPh>
    <rPh sb="497" eb="498">
      <t>リツ</t>
    </rPh>
    <rPh sb="499" eb="501">
      <t>コウジョウ</t>
    </rPh>
    <rPh sb="502" eb="503">
      <t>ツト</t>
    </rPh>
    <phoneticPr fontId="1"/>
  </si>
  <si>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</si>
  <si>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</si>
  <si>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</si>
  <si>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</si>
  <si>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</si>
  <si>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</si>
  <si>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</si>
  <si>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</si>
  <si>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</si>
  <si>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</si>
  <si>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</si>
  <si>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</si>
  <si>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</si>
  <si>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</si>
  <si>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</si>
  <si>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</si>
  <si>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</si>
  <si>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</si>
  <si>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</si>
  <si>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</si>
  <si>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</si>
  <si>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</si>
  <si>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</si>
  <si>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</si>
  <si>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</si>
  <si>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</si>
  <si>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</si>
  <si>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</si>
  <si>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</si>
  <si>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</si>
  <si>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</si>
  <si>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</si>
  <si>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</si>
  <si>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</si>
  <si>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</si>
  <si>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</si>
  <si>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</si>
  <si>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</si>
  <si>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</si>
  <si>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</si>
  <si>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</si>
  <si>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</si>
  <si>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</si>
  <si>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</si>
  <si>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</si>
  <si>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</si>
  <si>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</si>
  <si>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久御山町</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</si>
  <si>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</si>
  <si>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</si>
  <si>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</si>
  <si>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</si>
  <si>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</si>
  <si>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</si>
  <si>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</si>
  <si>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</si>
  <si>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</si>
  <si>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</si>
  <si>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</si>
  <si>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</si>
  <si>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</si>
  <si>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</si>
  <si>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</si>
  <si>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</si>
  <si>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令和３年度は、前年度に引き続き経常黒字を計上することができ、また、経費回収率についても100％を超えることができた。
しかしながら、今後、人口減少や節水機器のさらなる普及、機能向上により有収水量の減少、使用料収入の減少が見込まれることから、下水道事業の経営環境は厳しくなることが予想される。
本町下水道事業は、平成元年度から供用を開始しているため、管渠の老朽化については直ちに問題となる状況ではないが、今後、長期的に計画的かつ効率的な修繕改築を進めるためには、その財源が必要となる。
この財源の確保について、下水道ビジョンに記載のとおり、まずは本町の公費負担のあり方を見直し、企業債に過度に依存することなく、事業経営を持続するために必要な資金残高を確保することで、下水道事業経営の健全化を図る。</t>
    <rPh sb="0" eb="2">
      <t>レイワ</t>
    </rPh>
    <rPh sb="3" eb="4">
      <t>ネン</t>
    </rPh>
    <rPh sb="4" eb="5">
      <t>ド</t>
    </rPh>
    <rPh sb="7" eb="9">
      <t>ゼンネン</t>
    </rPh>
    <rPh sb="9" eb="10">
      <t>ド</t>
    </rPh>
    <rPh sb="11" eb="12">
      <t>ヒ</t>
    </rPh>
    <rPh sb="13" eb="14">
      <t>ツヅ</t>
    </rPh>
    <rPh sb="15" eb="17">
      <t>ケイジョウ</t>
    </rPh>
    <rPh sb="17" eb="19">
      <t>クロジ</t>
    </rPh>
    <rPh sb="20" eb="22">
      <t>ケイジョウ</t>
    </rPh>
    <rPh sb="33" eb="35">
      <t>ケイヒ</t>
    </rPh>
    <rPh sb="35" eb="38">
      <t>カイシュウリツ</t>
    </rPh>
    <rPh sb="48" eb="49">
      <t>コ</t>
    </rPh>
    <rPh sb="66" eb="68">
      <t>コンゴ</t>
    </rPh>
    <rPh sb="69" eb="71">
      <t>ジンコウ</t>
    </rPh>
    <rPh sb="71" eb="73">
      <t>ゲンショウ</t>
    </rPh>
    <rPh sb="74" eb="76">
      <t>セッスイ</t>
    </rPh>
    <rPh sb="76" eb="78">
      <t>キキ</t>
    </rPh>
    <rPh sb="83" eb="85">
      <t>フキュウ</t>
    </rPh>
    <rPh sb="86" eb="88">
      <t>キノウ</t>
    </rPh>
    <rPh sb="88" eb="90">
      <t>コウジョウ</t>
    </rPh>
    <rPh sb="93" eb="94">
      <t>ユウ</t>
    </rPh>
    <rPh sb="94" eb="95">
      <t>シュウ</t>
    </rPh>
    <rPh sb="95" eb="97">
      <t>スイリョウ</t>
    </rPh>
    <rPh sb="98" eb="100">
      <t>ゲンショウ</t>
    </rPh>
    <rPh sb="101" eb="104">
      <t>シヨウリョウ</t>
    </rPh>
    <rPh sb="104" eb="106">
      <t>シュウニュウ</t>
    </rPh>
    <rPh sb="107" eb="109">
      <t>ゲンショウ</t>
    </rPh>
    <rPh sb="110" eb="112">
      <t>ミコ</t>
    </rPh>
    <rPh sb="120" eb="123">
      <t>ゲスイドウ</t>
    </rPh>
    <rPh sb="123" eb="125">
      <t>ジギョウ</t>
    </rPh>
    <rPh sb="126" eb="128">
      <t>ケイエイ</t>
    </rPh>
    <rPh sb="128" eb="130">
      <t>カンキョウ</t>
    </rPh>
    <rPh sb="131" eb="132">
      <t>キビ</t>
    </rPh>
    <rPh sb="139" eb="141">
      <t>ヨソウ</t>
    </rPh>
    <rPh sb="146" eb="148">
      <t>ホンチョウ</t>
    </rPh>
    <rPh sb="148" eb="151">
      <t>ゲスイドウ</t>
    </rPh>
    <rPh sb="151" eb="153">
      <t>ジギョウ</t>
    </rPh>
    <rPh sb="155" eb="157">
      <t>ヘイセイ</t>
    </rPh>
    <rPh sb="157" eb="160">
      <t>ガンネンド</t>
    </rPh>
    <rPh sb="162" eb="164">
      <t>キョウヨウ</t>
    </rPh>
    <rPh sb="165" eb="167">
      <t>カイシ</t>
    </rPh>
    <rPh sb="174" eb="176">
      <t>カンキョ</t>
    </rPh>
    <rPh sb="177" eb="180">
      <t>ロウキュウカ</t>
    </rPh>
    <rPh sb="185" eb="186">
      <t>ス</t>
    </rPh>
    <rPh sb="188" eb="190">
      <t>モンダイ</t>
    </rPh>
    <rPh sb="193" eb="195">
      <t>ジョウキョウ</t>
    </rPh>
    <rPh sb="201" eb="203">
      <t>コンゴ</t>
    </rPh>
    <rPh sb="204" eb="207">
      <t>チョウキテキ</t>
    </rPh>
    <rPh sb="208" eb="211">
      <t>ケイカクテキ</t>
    </rPh>
    <rPh sb="213" eb="216">
      <t>コウリツテキ</t>
    </rPh>
    <rPh sb="217" eb="219">
      <t>シュウゼン</t>
    </rPh>
    <rPh sb="219" eb="221">
      <t>カイチク</t>
    </rPh>
    <rPh sb="222" eb="223">
      <t>スス</t>
    </rPh>
    <rPh sb="232" eb="234">
      <t>ザイゲン</t>
    </rPh>
    <rPh sb="235" eb="237">
      <t>ヒツヨウ</t>
    </rPh>
    <rPh sb="244" eb="246">
      <t>ザイゲン</t>
    </rPh>
    <rPh sb="247" eb="249">
      <t>カクホ</t>
    </rPh>
    <rPh sb="254" eb="257">
      <t>ゲスイドウ</t>
    </rPh>
    <rPh sb="262" eb="264">
      <t>キサイ</t>
    </rPh>
    <rPh sb="272" eb="274">
      <t>ホンチョウ</t>
    </rPh>
    <rPh sb="275" eb="277">
      <t>コウヒ</t>
    </rPh>
    <rPh sb="277" eb="279">
      <t>フタン</t>
    </rPh>
    <rPh sb="282" eb="283">
      <t>カタ</t>
    </rPh>
    <rPh sb="284" eb="286">
      <t>ミナオ</t>
    </rPh>
    <rPh sb="288" eb="291">
      <t>キギョウサイ</t>
    </rPh>
    <rPh sb="292" eb="294">
      <t>カド</t>
    </rPh>
    <rPh sb="295" eb="297">
      <t>イゾン</t>
    </rPh>
    <rPh sb="304" eb="306">
      <t>ジギョウ</t>
    </rPh>
    <rPh sb="306" eb="308">
      <t>ケイエイ</t>
    </rPh>
    <rPh sb="309" eb="311">
      <t>ジゾク</t>
    </rPh>
    <rPh sb="316" eb="318">
      <t>ヒツヨウ</t>
    </rPh>
    <rPh sb="319" eb="321">
      <t>シキン</t>
    </rPh>
    <rPh sb="321" eb="323">
      <t>ザンダカ</t>
    </rPh>
    <rPh sb="324" eb="326">
      <t>カクホ</t>
    </rPh>
    <rPh sb="332" eb="335">
      <t>ゲスイドウ</t>
    </rPh>
    <rPh sb="335" eb="337">
      <t>ジギョウ</t>
    </rPh>
    <rPh sb="337" eb="339">
      <t>ケイエイ</t>
    </rPh>
    <rPh sb="340" eb="343">
      <t>ケンゼンカ</t>
    </rPh>
    <rPh sb="344" eb="345">
      <t>ハカ</t>
    </rPh>
    <phoneticPr fontId="1"/>
  </si>
  <si>
    <t>本町下水道事業は、平成29年度に地方公営企業法を適用しているため、有形固定資産減価償却率は低い数値となっているが、増加傾向にある。
また、平成元年度から供用を開始しており経過年月が浅いため、老朽化が直ぐに問題となるような状況ではないが、一部、供用開始以前に民間開発により敷設されたものを本町で引き受けたものが標準耐用年数の50年を経過しており、令和３年度には、管渠老朽化率が3.28％となっている。
今後は、ストックマネジメント計画(平成30年度策定)及び下水道ビジョン(令和４年度策定)に基づき、適切な維持管理を行い、計画的かつ効率的な修繕改築を進めていく。</t>
    <rPh sb="0" eb="2">
      <t>ホンチョウ</t>
    </rPh>
    <rPh sb="2" eb="5">
      <t>ゲスイドウ</t>
    </rPh>
    <rPh sb="5" eb="7">
      <t>ジギョウ</t>
    </rPh>
    <rPh sb="9" eb="11">
      <t>ヘイセイ</t>
    </rPh>
    <rPh sb="13" eb="15">
      <t>ネンド</t>
    </rPh>
    <rPh sb="16" eb="18">
      <t>チホウ</t>
    </rPh>
    <rPh sb="18" eb="20">
      <t>コウエイ</t>
    </rPh>
    <rPh sb="20" eb="22">
      <t>キギョウ</t>
    </rPh>
    <rPh sb="22" eb="23">
      <t>ホウ</t>
    </rPh>
    <rPh sb="24" eb="26">
      <t>テキヨウ</t>
    </rPh>
    <rPh sb="33" eb="35">
      <t>ユウケイ</t>
    </rPh>
    <rPh sb="35" eb="37">
      <t>コテイ</t>
    </rPh>
    <rPh sb="37" eb="39">
      <t>シサン</t>
    </rPh>
    <rPh sb="39" eb="41">
      <t>ゲンカ</t>
    </rPh>
    <rPh sb="41" eb="43">
      <t>ショウキャク</t>
    </rPh>
    <rPh sb="43" eb="44">
      <t>リツ</t>
    </rPh>
    <rPh sb="45" eb="46">
      <t>ヒク</t>
    </rPh>
    <rPh sb="47" eb="49">
      <t>スウチ</t>
    </rPh>
    <rPh sb="57" eb="59">
      <t>ゾウカ</t>
    </rPh>
    <rPh sb="59" eb="61">
      <t>ケイコウ</t>
    </rPh>
    <rPh sb="69" eb="71">
      <t>ヘイセイ</t>
    </rPh>
    <rPh sb="71" eb="74">
      <t>ガンネンド</t>
    </rPh>
    <rPh sb="76" eb="78">
      <t>キョウヨウ</t>
    </rPh>
    <rPh sb="79" eb="81">
      <t>カイシ</t>
    </rPh>
    <rPh sb="85" eb="87">
      <t>ケイカ</t>
    </rPh>
    <rPh sb="87" eb="89">
      <t>ネンゲツ</t>
    </rPh>
    <rPh sb="90" eb="91">
      <t>アサ</t>
    </rPh>
    <rPh sb="95" eb="98">
      <t>ロウキュウカ</t>
    </rPh>
    <rPh sb="99" eb="100">
      <t>ス</t>
    </rPh>
    <rPh sb="102" eb="104">
      <t>モンダイ</t>
    </rPh>
    <rPh sb="110" eb="112">
      <t>ジョウキョウ</t>
    </rPh>
    <rPh sb="118" eb="120">
      <t>イチブ</t>
    </rPh>
    <rPh sb="121" eb="123">
      <t>キョウヨウ</t>
    </rPh>
    <rPh sb="123" eb="125">
      <t>カイシ</t>
    </rPh>
    <rPh sb="125" eb="127">
      <t>イゼン</t>
    </rPh>
    <rPh sb="128" eb="130">
      <t>ミンカン</t>
    </rPh>
    <rPh sb="130" eb="132">
      <t>カイハツ</t>
    </rPh>
    <rPh sb="135" eb="137">
      <t>フセツ</t>
    </rPh>
    <rPh sb="143" eb="145">
      <t>ホンチョウ</t>
    </rPh>
    <rPh sb="146" eb="147">
      <t>ヒ</t>
    </rPh>
    <rPh sb="148" eb="149">
      <t>ウ</t>
    </rPh>
    <rPh sb="154" eb="156">
      <t>ヒョウジュン</t>
    </rPh>
    <rPh sb="156" eb="158">
      <t>タイヨウ</t>
    </rPh>
    <rPh sb="158" eb="160">
      <t>ネンスウ</t>
    </rPh>
    <rPh sb="163" eb="164">
      <t>ネン</t>
    </rPh>
    <rPh sb="165" eb="167">
      <t>ケイカ</t>
    </rPh>
    <rPh sb="172" eb="174">
      <t>レイワ</t>
    </rPh>
    <rPh sb="175" eb="177">
      <t>ネンド</t>
    </rPh>
    <rPh sb="180" eb="182">
      <t>カンキョ</t>
    </rPh>
    <rPh sb="182" eb="184">
      <t>ロウキュウ</t>
    </rPh>
    <rPh sb="184" eb="185">
      <t>カ</t>
    </rPh>
    <rPh sb="185" eb="186">
      <t>リツ</t>
    </rPh>
    <rPh sb="200" eb="202">
      <t>コンゴ</t>
    </rPh>
    <rPh sb="214" eb="216">
      <t>ケイカク</t>
    </rPh>
    <rPh sb="217" eb="219">
      <t>ヘイセイ</t>
    </rPh>
    <rPh sb="221" eb="223">
      <t>ネンド</t>
    </rPh>
    <rPh sb="223" eb="225">
      <t>サクテイ</t>
    </rPh>
    <rPh sb="226" eb="227">
      <t>オヨ</t>
    </rPh>
    <rPh sb="228" eb="231">
      <t>ゲスイドウ</t>
    </rPh>
    <rPh sb="236" eb="238">
      <t>レイワ</t>
    </rPh>
    <rPh sb="239" eb="240">
      <t>ネン</t>
    </rPh>
    <rPh sb="240" eb="241">
      <t>ド</t>
    </rPh>
    <rPh sb="241" eb="243">
      <t>サクテイ</t>
    </rPh>
    <rPh sb="245" eb="246">
      <t>モト</t>
    </rPh>
    <rPh sb="249" eb="251">
      <t>テキセツ</t>
    </rPh>
    <rPh sb="252" eb="254">
      <t>イジ</t>
    </rPh>
    <rPh sb="254" eb="256">
      <t>カンリ</t>
    </rPh>
    <rPh sb="257" eb="258">
      <t>オコナ</t>
    </rPh>
    <rPh sb="260" eb="263">
      <t>ケイカクテキ</t>
    </rPh>
    <rPh sb="265" eb="268">
      <t>コウリツテキ</t>
    </rPh>
    <rPh sb="269" eb="271">
      <t>シュウゼン</t>
    </rPh>
    <rPh sb="271" eb="273">
      <t>カイチク</t>
    </rPh>
    <rPh sb="274" eb="275">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</si>
</sst>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0.16</c:v>
                </c:pt>
                <c:pt idx="1">
                  <c:v>0.13</c:v>
                </c:pt>
                <c:pt idx="2">
                  <c:v>0.17</c:v>
                </c:pt>
                <c:pt idx="3">
                  <c:v>0.15</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c:v>
                </c:pt>
                <c:pt idx="1">
                  <c:v>52.58</c:v>
                </c:pt>
                <c:pt idx="2">
                  <c:v>57.42</c:v>
                </c:pt>
                <c:pt idx="3">
                  <c:v>56.72</c:v>
                </c:pt>
                <c:pt idx="4">
                  <c:v>56.43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97.74</c:v>
                </c:pt>
                <c:pt idx="1">
                  <c:v>98.16</c:v>
                </c:pt>
                <c:pt idx="2">
                  <c:v>98.76</c:v>
                </c:pt>
                <c:pt idx="3">
                  <c:v>93.1</c:v>
                </c:pt>
                <c:pt idx="4">
                  <c:v>93.57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83.51</c:v>
                </c:pt>
                <c:pt idx="1">
                  <c:v>83.02</c:v>
                </c:pt>
                <c:pt idx="2">
                  <c:v>90.42</c:v>
                </c:pt>
                <c:pt idx="3">
                  <c:v>90.72</c:v>
                </c:pt>
                <c:pt idx="4">
                  <c:v>91.07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108.43</c:v>
                </c:pt>
                <c:pt idx="1">
                  <c:v>99.67</c:v>
                </c:pt>
                <c:pt idx="2">
                  <c:v>103.94</c:v>
                </c:pt>
                <c:pt idx="3">
                  <c:v>112.82</c:v>
                </c:pt>
                <c:pt idx="4">
                  <c:v>117.87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108.11</c:v>
                </c:pt>
                <c:pt idx="1">
                  <c:v>104.14</c:v>
                </c:pt>
                <c:pt idx="2">
                  <c:v>106.81</c:v>
                </c:pt>
                <c:pt idx="3">
                  <c:v>106.5</c:v>
                </c:pt>
                <c:pt idx="4">
                  <c:v>106.22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3.08</c:v>
                </c:pt>
                <c:pt idx="1">
                  <c:v>6.15</c:v>
                </c:pt>
                <c:pt idx="2">
                  <c:v>9.0500000000000007</c:v>
                </c:pt>
                <c:pt idx="3">
                  <c:v>11.99</c:v>
                </c:pt>
                <c:pt idx="4">
                  <c:v>14.96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21.16</c:v>
                </c:pt>
                <c:pt idx="1">
                  <c:v>15.95</c:v>
                </c:pt>
                <c:pt idx="2">
                  <c:v>29.23</c:v>
                </c:pt>
                <c:pt idx="3">
                  <c:v>20.78</c:v>
                </c:pt>
                <c:pt idx="4">
                  <c:v>23.54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
                  <c:v>0</c:v>
                </c:pt>
                <c:pt idx="1" formatCode="#,##0.00;&quot;△&quot;#,##0.00">
                  <c:v>0</c:v>
                </c:pt>
                <c:pt idx="2">
                  <c:v>3.43</c:v>
                </c:pt>
                <c:pt idx="3">
                  <c:v>3.28</c:v>
                </c:pt>
                <c:pt idx="4">
                  <c:v>3.28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
                  <c:v>0</c:v>
                </c:pt>
                <c:pt idx="1" formatCode="#,##0.00;&quot;△&quot;#,##0.00">
                  <c:v>0</c:v>
                </c:pt>
                <c:pt idx="2">
                  <c:v>1.37</c:v>
                </c:pt>
                <c:pt idx="3">
                  <c:v>1.34</c:v>
                </c:pt>
                <c:pt idx="4">
                  <c:v>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86.54</c:v>
                </c:pt>
                <c:pt idx="1">
                  <c:v>73.180000000000007</c:v>
                </c:pt>
                <c:pt idx="2">
                  <c:v>34.4</c:v>
                </c:pt>
                <c:pt idx="3">
                  <c:v>18.36</c:v>
                </c:pt>
                <c:pt idx="4">
                  <c:v>18.010000000000002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77.19</c:v>
                </c:pt>
                <c:pt idx="1">
                  <c:v>77.62</c:v>
                </c:pt>
                <c:pt idx="2">
                  <c:v>97.62</c:v>
                </c:pt>
                <c:pt idx="3">
                  <c:v>114.6</c:v>
                </c:pt>
                <c:pt idx="4">
                  <c:v>148.91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62.25</c:v>
                </c:pt>
                <c:pt idx="1">
                  <c:v>52.32</c:v>
                </c:pt>
                <c:pt idx="2">
                  <c:v>68.17</c:v>
                </c:pt>
                <c:pt idx="3">
                  <c:v>55.6</c:v>
                </c:pt>
                <c:pt idx="4">
                  <c:v>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545.45000000000005</c:v>
                </c:pt>
                <c:pt idx="1">
                  <c:v>555.39</c:v>
                </c:pt>
                <c:pt idx="2">
                  <c:v>477.97</c:v>
                </c:pt>
                <c:pt idx="3">
                  <c:v>433.67</c:v>
                </c:pt>
                <c:pt idx="4">
                  <c:v>257.94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966.33</c:v>
                </c:pt>
                <c:pt idx="1">
                  <c:v>958.81</c:v>
                </c:pt>
                <c:pt idx="2">
                  <c:v>789.44</c:v>
                </c:pt>
                <c:pt idx="3">
                  <c:v>789.08</c:v>
                </c:pt>
                <c:pt idx="4">
                  <c:v>747.84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96.25</c:v>
                </c:pt>
                <c:pt idx="1">
                  <c:v>84.51</c:v>
                </c:pt>
                <c:pt idx="2">
                  <c:v>89.36</c:v>
                </c:pt>
                <c:pt idx="3">
                  <c:v>98.05</c:v>
                </c:pt>
                <c:pt idx="4">
                  <c:v>103.19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81.739999999999995</c:v>
                </c:pt>
                <c:pt idx="1">
                  <c:v>82.88</c:v>
                </c:pt>
                <c:pt idx="2">
                  <c:v>87.29</c:v>
                </c:pt>
                <c:pt idx="3">
                  <c:v>88.25</c:v>
                </c:pt>
                <c:pt idx="4">
                  <c:v>90.17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130.08000000000001</c:v>
                </c:pt>
                <c:pt idx="1">
                  <c:v>145.30000000000001</c:v>
                </c:pt>
                <c:pt idx="2">
                  <c:v>139.63</c:v>
                </c:pt>
                <c:pt idx="3">
                  <c:v>127.07</c:v>
                </c:pt>
                <c:pt idx="4">
                  <c:v>121.31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194.31</c:v>
                </c:pt>
                <c:pt idx="1">
                  <c:v>190.99</c:v>
                </c:pt>
                <c:pt idx="2">
                  <c:v>176.67</c:v>
                </c:pt>
                <c:pt idx="3">
                  <c:v>176.37</c:v>
                </c:pt>
                <c:pt idx="4">
                  <c:v>173.17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40"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久御山町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15553</v>
      </c>
      <c r="AM8" s="21"/>
      <c r="AN8" s="21"/>
      <c r="AO8" s="21"/>
      <c r="AP8" s="21"/>
      <c r="AQ8" s="21"/>
      <c r="AR8" s="21"/>
      <c r="AS8" s="21"/>
      <c r="AT8" s="7">
        <f>データ!T6</f>
        <v>13.86</v>
      </c>
      <c r="AU8" s="7"/>
      <c r="AV8" s="7"/>
      <c r="AW8" s="7"/>
      <c r="AX8" s="7"/>
      <c r="AY8" s="7"/>
      <c r="AZ8" s="7"/>
      <c r="BA8" s="7"/>
      <c r="BB8" s="7">
        <f>データ!U6</f>
        <v>1122.1500000000001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77.62</v>
      </c>
      <c r="J10" s="7"/>
      <c r="K10" s="7"/>
      <c r="L10" s="7"/>
      <c r="M10" s="7"/>
      <c r="N10" s="7"/>
      <c r="O10" s="7"/>
      <c r="P10" s="7">
        <f>データ!P6</f>
        <v>99.84</v>
      </c>
      <c r="Q10" s="7"/>
      <c r="R10" s="7"/>
      <c r="S10" s="7"/>
      <c r="T10" s="7"/>
      <c r="U10" s="7"/>
      <c r="V10" s="7"/>
      <c r="W10" s="7">
        <f>データ!Q6</f>
        <v>120.38</v>
      </c>
      <c r="X10" s="7"/>
      <c r="Y10" s="7"/>
      <c r="Z10" s="7"/>
      <c r="AA10" s="7"/>
      <c r="AB10" s="7"/>
      <c r="AC10" s="7"/>
      <c r="AD10" s="21">
        <f>データ!R6</f>
        <v>1944</v>
      </c>
      <c r="AE10" s="21"/>
      <c r="AF10" s="21"/>
      <c r="AG10" s="21"/>
      <c r="AH10" s="21"/>
      <c r="AI10" s="21"/>
      <c r="AJ10" s="21"/>
      <c r="AK10" s="2"/>
      <c r="AL10" s="21">
        <f>データ!V6</f>
        <v>15530</v>
      </c>
      <c r="AM10" s="21"/>
      <c r="AN10" s="21"/>
      <c r="AO10" s="21"/>
      <c r="AP10" s="21"/>
      <c r="AQ10" s="21"/>
      <c r="AR10" s="21"/>
      <c r="AS10" s="21"/>
      <c r="AT10" s="7">
        <f>データ!W6</f>
        <v>5.18</v>
      </c>
      <c r="AU10" s="7"/>
      <c r="AV10" s="7"/>
      <c r="AW10" s="7"/>
      <c r="AX10" s="7"/>
      <c r="AY10" s="7"/>
      <c r="AZ10" s="7"/>
      <c r="BA10" s="7"/>
      <c r="BB10" s="7">
        <f>データ!X6</f>
        <v>2998.07</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48</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49</v>
      </c>
      <c r="H84" s="12" t="s">
        <v>41</v>
      </c>
      <c r="I84" s="12" t="s">
        <v>9</v>
      </c>
      <c r="J84" s="12" t="s">
        <v>50</v>
      </c>
      <c r="K84" s="12" t="s">
        <v>51</v>
      </c>
      <c r="L84" s="12" t="s">
        <v>33</v>
      </c>
      <c r="M84" s="12" t="s">
        <v>36</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FQjsXhY/vqN6S/M+G0T12kfmGDvO7VKEMBtbSzTxDE/PO4iJQ87Aat3xG8cQC6/avl5oHeYb4zSnzLKr1n/+Q==" saltValue="8Fb1EZyAt9d4wPJNjdGoY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59</v>
      </c>
      <c r="D3" s="58" t="s">
        <v>60</v>
      </c>
      <c r="E3" s="58" t="s">
        <v>4</v>
      </c>
      <c r="F3" s="58" t="s">
        <v>3</v>
      </c>
      <c r="G3" s="58" t="s">
        <v>25</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263222</v>
      </c>
      <c r="D6" s="61">
        <f t="shared" si="1"/>
        <v>46</v>
      </c>
      <c r="E6" s="61">
        <f t="shared" si="1"/>
        <v>17</v>
      </c>
      <c r="F6" s="61">
        <f t="shared" si="1"/>
        <v>1</v>
      </c>
      <c r="G6" s="61">
        <f t="shared" si="1"/>
        <v>0</v>
      </c>
      <c r="H6" s="61" t="str">
        <f t="shared" si="1"/>
        <v>京都府　久御山町</v>
      </c>
      <c r="I6" s="61" t="str">
        <f t="shared" si="1"/>
        <v>法適用</v>
      </c>
      <c r="J6" s="61" t="str">
        <f t="shared" si="1"/>
        <v>下水道事業</v>
      </c>
      <c r="K6" s="61" t="str">
        <f t="shared" si="1"/>
        <v>公共下水道</v>
      </c>
      <c r="L6" s="61" t="str">
        <f t="shared" si="1"/>
        <v>Cc1</v>
      </c>
      <c r="M6" s="61" t="str">
        <f t="shared" si="1"/>
        <v>非設置</v>
      </c>
      <c r="N6" s="70" t="str">
        <f t="shared" si="1"/>
        <v>-</v>
      </c>
      <c r="O6" s="70">
        <f t="shared" si="1"/>
        <v>77.62</v>
      </c>
      <c r="P6" s="70">
        <f t="shared" si="1"/>
        <v>99.84</v>
      </c>
      <c r="Q6" s="70">
        <f t="shared" si="1"/>
        <v>120.38</v>
      </c>
      <c r="R6" s="70">
        <f t="shared" si="1"/>
        <v>1944</v>
      </c>
      <c r="S6" s="70">
        <f t="shared" si="1"/>
        <v>15553</v>
      </c>
      <c r="T6" s="70">
        <f t="shared" si="1"/>
        <v>13.86</v>
      </c>
      <c r="U6" s="70">
        <f t="shared" si="1"/>
        <v>1122.1500000000001</v>
      </c>
      <c r="V6" s="70">
        <f t="shared" si="1"/>
        <v>15530</v>
      </c>
      <c r="W6" s="70">
        <f t="shared" si="1"/>
        <v>5.18</v>
      </c>
      <c r="X6" s="70">
        <f t="shared" si="1"/>
        <v>2998.07</v>
      </c>
      <c r="Y6" s="78">
        <f t="shared" ref="Y6:AH6" si="2">IF(Y7="",NA(),Y7)</f>
        <v>108.43</v>
      </c>
      <c r="Z6" s="78">
        <f t="shared" si="2"/>
        <v>99.67</v>
      </c>
      <c r="AA6" s="78">
        <f t="shared" si="2"/>
        <v>103.94</v>
      </c>
      <c r="AB6" s="78">
        <f t="shared" si="2"/>
        <v>112.82</v>
      </c>
      <c r="AC6" s="78">
        <f t="shared" si="2"/>
        <v>117.87</v>
      </c>
      <c r="AD6" s="78">
        <f t="shared" si="2"/>
        <v>108.11</v>
      </c>
      <c r="AE6" s="78">
        <f t="shared" si="2"/>
        <v>104.14</v>
      </c>
      <c r="AF6" s="78">
        <f t="shared" si="2"/>
        <v>106.81</v>
      </c>
      <c r="AG6" s="78">
        <f t="shared" si="2"/>
        <v>106.5</v>
      </c>
      <c r="AH6" s="78">
        <f t="shared" si="2"/>
        <v>106.22</v>
      </c>
      <c r="AI6" s="70" t="str">
        <f>IF(AI7="","",IF(AI7="-","【-】","【"&amp;SUBSTITUTE(TEXT(AI7,"#,##0.00"),"-","△")&amp;"】"))</f>
        <v>【107.02】</v>
      </c>
      <c r="AJ6" s="70">
        <f t="shared" ref="AJ6:AS6" si="3">IF(AJ7="",NA(),AJ7)</f>
        <v>0</v>
      </c>
      <c r="AK6" s="70">
        <f t="shared" si="3"/>
        <v>0</v>
      </c>
      <c r="AL6" s="70">
        <f t="shared" si="3"/>
        <v>0</v>
      </c>
      <c r="AM6" s="70">
        <f t="shared" si="3"/>
        <v>0</v>
      </c>
      <c r="AN6" s="70">
        <f t="shared" si="3"/>
        <v>0</v>
      </c>
      <c r="AO6" s="78">
        <f t="shared" si="3"/>
        <v>86.54</v>
      </c>
      <c r="AP6" s="78">
        <f t="shared" si="3"/>
        <v>73.180000000000007</v>
      </c>
      <c r="AQ6" s="78">
        <f t="shared" si="3"/>
        <v>34.4</v>
      </c>
      <c r="AR6" s="78">
        <f t="shared" si="3"/>
        <v>18.36</v>
      </c>
      <c r="AS6" s="78">
        <f t="shared" si="3"/>
        <v>18.010000000000002</v>
      </c>
      <c r="AT6" s="70" t="str">
        <f>IF(AT7="","",IF(AT7="-","【-】","【"&amp;SUBSTITUTE(TEXT(AT7,"#,##0.00"),"-","△")&amp;"】"))</f>
        <v>【3.09】</v>
      </c>
      <c r="AU6" s="78">
        <f t="shared" ref="AU6:BD6" si="4">IF(AU7="",NA(),AU7)</f>
        <v>77.19</v>
      </c>
      <c r="AV6" s="78">
        <f t="shared" si="4"/>
        <v>77.62</v>
      </c>
      <c r="AW6" s="78">
        <f t="shared" si="4"/>
        <v>97.62</v>
      </c>
      <c r="AX6" s="78">
        <f t="shared" si="4"/>
        <v>114.6</v>
      </c>
      <c r="AY6" s="78">
        <f t="shared" si="4"/>
        <v>148.91</v>
      </c>
      <c r="AZ6" s="78">
        <f t="shared" si="4"/>
        <v>62.25</v>
      </c>
      <c r="BA6" s="78">
        <f t="shared" si="4"/>
        <v>52.32</v>
      </c>
      <c r="BB6" s="78">
        <f t="shared" si="4"/>
        <v>68.17</v>
      </c>
      <c r="BC6" s="78">
        <f t="shared" si="4"/>
        <v>55.6</v>
      </c>
      <c r="BD6" s="78">
        <f t="shared" si="4"/>
        <v>59.4</v>
      </c>
      <c r="BE6" s="70" t="str">
        <f>IF(BE7="","",IF(BE7="-","【-】","【"&amp;SUBSTITUTE(TEXT(BE7,"#,##0.00"),"-","△")&amp;"】"))</f>
        <v>【71.39】</v>
      </c>
      <c r="BF6" s="78">
        <f t="shared" ref="BF6:BO6" si="5">IF(BF7="",NA(),BF7)</f>
        <v>545.45000000000005</v>
      </c>
      <c r="BG6" s="78">
        <f t="shared" si="5"/>
        <v>555.39</v>
      </c>
      <c r="BH6" s="78">
        <f t="shared" si="5"/>
        <v>477.97</v>
      </c>
      <c r="BI6" s="78">
        <f t="shared" si="5"/>
        <v>433.67</v>
      </c>
      <c r="BJ6" s="78">
        <f t="shared" si="5"/>
        <v>257.94</v>
      </c>
      <c r="BK6" s="78">
        <f t="shared" si="5"/>
        <v>966.33</v>
      </c>
      <c r="BL6" s="78">
        <f t="shared" si="5"/>
        <v>958.81</v>
      </c>
      <c r="BM6" s="78">
        <f t="shared" si="5"/>
        <v>789.44</v>
      </c>
      <c r="BN6" s="78">
        <f t="shared" si="5"/>
        <v>789.08</v>
      </c>
      <c r="BO6" s="78">
        <f t="shared" si="5"/>
        <v>747.84</v>
      </c>
      <c r="BP6" s="70" t="str">
        <f>IF(BP7="","",IF(BP7="-","【-】","【"&amp;SUBSTITUTE(TEXT(BP7,"#,##0.00"),"-","△")&amp;"】"))</f>
        <v>【669.11】</v>
      </c>
      <c r="BQ6" s="78">
        <f t="shared" ref="BQ6:BZ6" si="6">IF(BQ7="",NA(),BQ7)</f>
        <v>96.25</v>
      </c>
      <c r="BR6" s="78">
        <f t="shared" si="6"/>
        <v>84.51</v>
      </c>
      <c r="BS6" s="78">
        <f t="shared" si="6"/>
        <v>89.36</v>
      </c>
      <c r="BT6" s="78">
        <f t="shared" si="6"/>
        <v>98.05</v>
      </c>
      <c r="BU6" s="78">
        <f t="shared" si="6"/>
        <v>103.19</v>
      </c>
      <c r="BV6" s="78">
        <f t="shared" si="6"/>
        <v>81.739999999999995</v>
      </c>
      <c r="BW6" s="78">
        <f t="shared" si="6"/>
        <v>82.88</v>
      </c>
      <c r="BX6" s="78">
        <f t="shared" si="6"/>
        <v>87.29</v>
      </c>
      <c r="BY6" s="78">
        <f t="shared" si="6"/>
        <v>88.25</v>
      </c>
      <c r="BZ6" s="78">
        <f t="shared" si="6"/>
        <v>90.17</v>
      </c>
      <c r="CA6" s="70" t="str">
        <f>IF(CA7="","",IF(CA7="-","【-】","【"&amp;SUBSTITUTE(TEXT(CA7,"#,##0.00"),"-","△")&amp;"】"))</f>
        <v>【99.73】</v>
      </c>
      <c r="CB6" s="78">
        <f t="shared" ref="CB6:CK6" si="7">IF(CB7="",NA(),CB7)</f>
        <v>130.08000000000001</v>
      </c>
      <c r="CC6" s="78">
        <f t="shared" si="7"/>
        <v>145.30000000000001</v>
      </c>
      <c r="CD6" s="78">
        <f t="shared" si="7"/>
        <v>139.63</v>
      </c>
      <c r="CE6" s="78">
        <f t="shared" si="7"/>
        <v>127.07</v>
      </c>
      <c r="CF6" s="78">
        <f t="shared" si="7"/>
        <v>121.31</v>
      </c>
      <c r="CG6" s="78">
        <f t="shared" si="7"/>
        <v>194.31</v>
      </c>
      <c r="CH6" s="78">
        <f t="shared" si="7"/>
        <v>190.99</v>
      </c>
      <c r="CI6" s="78">
        <f t="shared" si="7"/>
        <v>176.67</v>
      </c>
      <c r="CJ6" s="78">
        <f t="shared" si="7"/>
        <v>176.37</v>
      </c>
      <c r="CK6" s="78">
        <f t="shared" si="7"/>
        <v>173.17</v>
      </c>
      <c r="CL6" s="70" t="str">
        <f>IF(CL7="","",IF(CL7="-","【-】","【"&amp;SUBSTITUTE(TEXT(CL7,"#,##0.00"),"-","△")&amp;"】"))</f>
        <v>【134.98】</v>
      </c>
      <c r="CM6" s="78" t="str">
        <f t="shared" ref="CM6:CV6" si="8">IF(CM7="",NA(),CM7)</f>
        <v>-</v>
      </c>
      <c r="CN6" s="78" t="str">
        <f t="shared" si="8"/>
        <v>-</v>
      </c>
      <c r="CO6" s="78" t="str">
        <f t="shared" si="8"/>
        <v>-</v>
      </c>
      <c r="CP6" s="78" t="str">
        <f t="shared" si="8"/>
        <v>-</v>
      </c>
      <c r="CQ6" s="78" t="str">
        <f t="shared" si="8"/>
        <v>-</v>
      </c>
      <c r="CR6" s="78">
        <f t="shared" si="8"/>
        <v>53.5</v>
      </c>
      <c r="CS6" s="78">
        <f t="shared" si="8"/>
        <v>52.58</v>
      </c>
      <c r="CT6" s="78">
        <f t="shared" si="8"/>
        <v>57.42</v>
      </c>
      <c r="CU6" s="78">
        <f t="shared" si="8"/>
        <v>56.72</v>
      </c>
      <c r="CV6" s="78">
        <f t="shared" si="8"/>
        <v>56.43</v>
      </c>
      <c r="CW6" s="70" t="str">
        <f>IF(CW7="","",IF(CW7="-","【-】","【"&amp;SUBSTITUTE(TEXT(CW7,"#,##0.00"),"-","△")&amp;"】"))</f>
        <v>【59.99】</v>
      </c>
      <c r="CX6" s="78">
        <f t="shared" ref="CX6:DG6" si="9">IF(CX7="",NA(),CX7)</f>
        <v>97.74</v>
      </c>
      <c r="CY6" s="78">
        <f t="shared" si="9"/>
        <v>98.16</v>
      </c>
      <c r="CZ6" s="78">
        <f t="shared" si="9"/>
        <v>98.76</v>
      </c>
      <c r="DA6" s="78">
        <f t="shared" si="9"/>
        <v>93.1</v>
      </c>
      <c r="DB6" s="78">
        <f t="shared" si="9"/>
        <v>93.57</v>
      </c>
      <c r="DC6" s="78">
        <f t="shared" si="9"/>
        <v>83.51</v>
      </c>
      <c r="DD6" s="78">
        <f t="shared" si="9"/>
        <v>83.02</v>
      </c>
      <c r="DE6" s="78">
        <f t="shared" si="9"/>
        <v>90.42</v>
      </c>
      <c r="DF6" s="78">
        <f t="shared" si="9"/>
        <v>90.72</v>
      </c>
      <c r="DG6" s="78">
        <f t="shared" si="9"/>
        <v>91.07</v>
      </c>
      <c r="DH6" s="70" t="str">
        <f>IF(DH7="","",IF(DH7="-","【-】","【"&amp;SUBSTITUTE(TEXT(DH7,"#,##0.00"),"-","△")&amp;"】"))</f>
        <v>【95.72】</v>
      </c>
      <c r="DI6" s="78">
        <f t="shared" ref="DI6:DR6" si="10">IF(DI7="",NA(),DI7)</f>
        <v>3.08</v>
      </c>
      <c r="DJ6" s="78">
        <f t="shared" si="10"/>
        <v>6.15</v>
      </c>
      <c r="DK6" s="78">
        <f t="shared" si="10"/>
        <v>9.0500000000000007</v>
      </c>
      <c r="DL6" s="78">
        <f t="shared" si="10"/>
        <v>11.99</v>
      </c>
      <c r="DM6" s="78">
        <f t="shared" si="10"/>
        <v>14.96</v>
      </c>
      <c r="DN6" s="78">
        <f t="shared" si="10"/>
        <v>21.16</v>
      </c>
      <c r="DO6" s="78">
        <f t="shared" si="10"/>
        <v>15.95</v>
      </c>
      <c r="DP6" s="78">
        <f t="shared" si="10"/>
        <v>29.23</v>
      </c>
      <c r="DQ6" s="78">
        <f t="shared" si="10"/>
        <v>20.78</v>
      </c>
      <c r="DR6" s="78">
        <f t="shared" si="10"/>
        <v>23.54</v>
      </c>
      <c r="DS6" s="70" t="str">
        <f>IF(DS7="","",IF(DS7="-","【-】","【"&amp;SUBSTITUTE(TEXT(DS7,"#,##0.00"),"-","△")&amp;"】"))</f>
        <v>【38.17】</v>
      </c>
      <c r="DT6" s="70">
        <f t="shared" ref="DT6:EC6" si="11">IF(DT7="",NA(),DT7)</f>
        <v>0</v>
      </c>
      <c r="DU6" s="70">
        <f t="shared" si="11"/>
        <v>0</v>
      </c>
      <c r="DV6" s="78">
        <f t="shared" si="11"/>
        <v>3.43</v>
      </c>
      <c r="DW6" s="78">
        <f t="shared" si="11"/>
        <v>3.28</v>
      </c>
      <c r="DX6" s="78">
        <f t="shared" si="11"/>
        <v>3.28</v>
      </c>
      <c r="DY6" s="70">
        <f t="shared" si="11"/>
        <v>0</v>
      </c>
      <c r="DZ6" s="70">
        <f t="shared" si="11"/>
        <v>0</v>
      </c>
      <c r="EA6" s="78">
        <f t="shared" si="11"/>
        <v>1.37</v>
      </c>
      <c r="EB6" s="78">
        <f t="shared" si="11"/>
        <v>1.34</v>
      </c>
      <c r="EC6" s="78">
        <f t="shared" si="11"/>
        <v>1.5</v>
      </c>
      <c r="ED6" s="70" t="str">
        <f>IF(ED7="","",IF(ED7="-","【-】","【"&amp;SUBSTITUTE(TEXT(ED7,"#,##0.00"),"-","△")&amp;"】"))</f>
        <v>【6.54】</v>
      </c>
      <c r="EE6" s="70">
        <f t="shared" ref="EE6:EN6" si="12">IF(EE7="",NA(),EE7)</f>
        <v>0</v>
      </c>
      <c r="EF6" s="70">
        <f t="shared" si="12"/>
        <v>0</v>
      </c>
      <c r="EG6" s="70">
        <f t="shared" si="12"/>
        <v>0</v>
      </c>
      <c r="EH6" s="70">
        <f t="shared" si="12"/>
        <v>0</v>
      </c>
      <c r="EI6" s="70">
        <f t="shared" si="12"/>
        <v>0</v>
      </c>
      <c r="EJ6" s="78">
        <f t="shared" si="12"/>
        <v>0.16</v>
      </c>
      <c r="EK6" s="78">
        <f t="shared" si="12"/>
        <v>0.13</v>
      </c>
      <c r="EL6" s="78">
        <f t="shared" si="12"/>
        <v>0.17</v>
      </c>
      <c r="EM6" s="78">
        <f t="shared" si="12"/>
        <v>0.15</v>
      </c>
      <c r="EN6" s="78">
        <f t="shared" si="12"/>
        <v>0.15</v>
      </c>
      <c r="EO6" s="70" t="str">
        <f>IF(EO7="","",IF(EO7="-","【-】","【"&amp;SUBSTITUTE(TEXT(EO7,"#,##0.00"),"-","△")&amp;"】"))</f>
        <v>【0.24】</v>
      </c>
    </row>
    <row r="7" spans="1:148" s="55" customFormat="1">
      <c r="A7" s="56"/>
      <c r="B7" s="62">
        <v>2021</v>
      </c>
      <c r="C7" s="62">
        <v>263222</v>
      </c>
      <c r="D7" s="62">
        <v>46</v>
      </c>
      <c r="E7" s="62">
        <v>17</v>
      </c>
      <c r="F7" s="62">
        <v>1</v>
      </c>
      <c r="G7" s="62">
        <v>0</v>
      </c>
      <c r="H7" s="62" t="s">
        <v>96</v>
      </c>
      <c r="I7" s="62" t="s">
        <v>97</v>
      </c>
      <c r="J7" s="62" t="s">
        <v>98</v>
      </c>
      <c r="K7" s="62" t="s">
        <v>99</v>
      </c>
      <c r="L7" s="62" t="s">
        <v>100</v>
      </c>
      <c r="M7" s="62" t="s">
        <v>101</v>
      </c>
      <c r="N7" s="71" t="s">
        <v>102</v>
      </c>
      <c r="O7" s="71">
        <v>77.62</v>
      </c>
      <c r="P7" s="71">
        <v>99.84</v>
      </c>
      <c r="Q7" s="71">
        <v>120.38</v>
      </c>
      <c r="R7" s="71">
        <v>1944</v>
      </c>
      <c r="S7" s="71">
        <v>15553</v>
      </c>
      <c r="T7" s="71">
        <v>13.86</v>
      </c>
      <c r="U7" s="71">
        <v>1122.1500000000001</v>
      </c>
      <c r="V7" s="71">
        <v>15530</v>
      </c>
      <c r="W7" s="71">
        <v>5.18</v>
      </c>
      <c r="X7" s="71">
        <v>2998.07</v>
      </c>
      <c r="Y7" s="71">
        <v>108.43</v>
      </c>
      <c r="Z7" s="71">
        <v>99.67</v>
      </c>
      <c r="AA7" s="71">
        <v>103.94</v>
      </c>
      <c r="AB7" s="71">
        <v>112.82</v>
      </c>
      <c r="AC7" s="71">
        <v>117.87</v>
      </c>
      <c r="AD7" s="71">
        <v>108.11</v>
      </c>
      <c r="AE7" s="71">
        <v>104.14</v>
      </c>
      <c r="AF7" s="71">
        <v>106.81</v>
      </c>
      <c r="AG7" s="71">
        <v>106.5</v>
      </c>
      <c r="AH7" s="71">
        <v>106.22</v>
      </c>
      <c r="AI7" s="71">
        <v>107.02</v>
      </c>
      <c r="AJ7" s="71">
        <v>0</v>
      </c>
      <c r="AK7" s="71">
        <v>0</v>
      </c>
      <c r="AL7" s="71">
        <v>0</v>
      </c>
      <c r="AM7" s="71">
        <v>0</v>
      </c>
      <c r="AN7" s="71">
        <v>0</v>
      </c>
      <c r="AO7" s="71">
        <v>86.54</v>
      </c>
      <c r="AP7" s="71">
        <v>73.180000000000007</v>
      </c>
      <c r="AQ7" s="71">
        <v>34.4</v>
      </c>
      <c r="AR7" s="71">
        <v>18.36</v>
      </c>
      <c r="AS7" s="71">
        <v>18.010000000000002</v>
      </c>
      <c r="AT7" s="71">
        <v>3.09</v>
      </c>
      <c r="AU7" s="71">
        <v>77.19</v>
      </c>
      <c r="AV7" s="71">
        <v>77.62</v>
      </c>
      <c r="AW7" s="71">
        <v>97.62</v>
      </c>
      <c r="AX7" s="71">
        <v>114.6</v>
      </c>
      <c r="AY7" s="71">
        <v>148.91</v>
      </c>
      <c r="AZ7" s="71">
        <v>62.25</v>
      </c>
      <c r="BA7" s="71">
        <v>52.32</v>
      </c>
      <c r="BB7" s="71">
        <v>68.17</v>
      </c>
      <c r="BC7" s="71">
        <v>55.6</v>
      </c>
      <c r="BD7" s="71">
        <v>59.4</v>
      </c>
      <c r="BE7" s="71">
        <v>71.39</v>
      </c>
      <c r="BF7" s="71">
        <v>545.45000000000005</v>
      </c>
      <c r="BG7" s="71">
        <v>555.39</v>
      </c>
      <c r="BH7" s="71">
        <v>477.97</v>
      </c>
      <c r="BI7" s="71">
        <v>433.67</v>
      </c>
      <c r="BJ7" s="71">
        <v>257.94</v>
      </c>
      <c r="BK7" s="71">
        <v>966.33</v>
      </c>
      <c r="BL7" s="71">
        <v>958.81</v>
      </c>
      <c r="BM7" s="71">
        <v>789.44</v>
      </c>
      <c r="BN7" s="71">
        <v>789.08</v>
      </c>
      <c r="BO7" s="71">
        <v>747.84</v>
      </c>
      <c r="BP7" s="71">
        <v>669.11</v>
      </c>
      <c r="BQ7" s="71">
        <v>96.25</v>
      </c>
      <c r="BR7" s="71">
        <v>84.51</v>
      </c>
      <c r="BS7" s="71">
        <v>89.36</v>
      </c>
      <c r="BT7" s="71">
        <v>98.05</v>
      </c>
      <c r="BU7" s="71">
        <v>103.19</v>
      </c>
      <c r="BV7" s="71">
        <v>81.739999999999995</v>
      </c>
      <c r="BW7" s="71">
        <v>82.88</v>
      </c>
      <c r="BX7" s="71">
        <v>87.29</v>
      </c>
      <c r="BY7" s="71">
        <v>88.25</v>
      </c>
      <c r="BZ7" s="71">
        <v>90.17</v>
      </c>
      <c r="CA7" s="71">
        <v>99.73</v>
      </c>
      <c r="CB7" s="71">
        <v>130.08000000000001</v>
      </c>
      <c r="CC7" s="71">
        <v>145.30000000000001</v>
      </c>
      <c r="CD7" s="71">
        <v>139.63</v>
      </c>
      <c r="CE7" s="71">
        <v>127.07</v>
      </c>
      <c r="CF7" s="71">
        <v>121.31</v>
      </c>
      <c r="CG7" s="71">
        <v>194.31</v>
      </c>
      <c r="CH7" s="71">
        <v>190.99</v>
      </c>
      <c r="CI7" s="71">
        <v>176.67</v>
      </c>
      <c r="CJ7" s="71">
        <v>176.37</v>
      </c>
      <c r="CK7" s="71">
        <v>173.17</v>
      </c>
      <c r="CL7" s="71">
        <v>134.97999999999999</v>
      </c>
      <c r="CM7" s="71" t="s">
        <v>102</v>
      </c>
      <c r="CN7" s="71" t="s">
        <v>102</v>
      </c>
      <c r="CO7" s="71" t="s">
        <v>102</v>
      </c>
      <c r="CP7" s="71" t="s">
        <v>102</v>
      </c>
      <c r="CQ7" s="71" t="s">
        <v>102</v>
      </c>
      <c r="CR7" s="71">
        <v>53.5</v>
      </c>
      <c r="CS7" s="71">
        <v>52.58</v>
      </c>
      <c r="CT7" s="71">
        <v>57.42</v>
      </c>
      <c r="CU7" s="71">
        <v>56.72</v>
      </c>
      <c r="CV7" s="71">
        <v>56.43</v>
      </c>
      <c r="CW7" s="71">
        <v>59.99</v>
      </c>
      <c r="CX7" s="71">
        <v>97.74</v>
      </c>
      <c r="CY7" s="71">
        <v>98.16</v>
      </c>
      <c r="CZ7" s="71">
        <v>98.76</v>
      </c>
      <c r="DA7" s="71">
        <v>93.1</v>
      </c>
      <c r="DB7" s="71">
        <v>93.57</v>
      </c>
      <c r="DC7" s="71">
        <v>83.51</v>
      </c>
      <c r="DD7" s="71">
        <v>83.02</v>
      </c>
      <c r="DE7" s="71">
        <v>90.42</v>
      </c>
      <c r="DF7" s="71">
        <v>90.72</v>
      </c>
      <c r="DG7" s="71">
        <v>91.07</v>
      </c>
      <c r="DH7" s="71">
        <v>95.72</v>
      </c>
      <c r="DI7" s="71">
        <v>3.08</v>
      </c>
      <c r="DJ7" s="71">
        <v>6.15</v>
      </c>
      <c r="DK7" s="71">
        <v>9.0500000000000007</v>
      </c>
      <c r="DL7" s="71">
        <v>11.99</v>
      </c>
      <c r="DM7" s="71">
        <v>14.96</v>
      </c>
      <c r="DN7" s="71">
        <v>21.16</v>
      </c>
      <c r="DO7" s="71">
        <v>15.95</v>
      </c>
      <c r="DP7" s="71">
        <v>29.23</v>
      </c>
      <c r="DQ7" s="71">
        <v>20.78</v>
      </c>
      <c r="DR7" s="71">
        <v>23.54</v>
      </c>
      <c r="DS7" s="71">
        <v>38.17</v>
      </c>
      <c r="DT7" s="71">
        <v>0</v>
      </c>
      <c r="DU7" s="71">
        <v>0</v>
      </c>
      <c r="DV7" s="71">
        <v>3.43</v>
      </c>
      <c r="DW7" s="71">
        <v>3.28</v>
      </c>
      <c r="DX7" s="71">
        <v>3.28</v>
      </c>
      <c r="DY7" s="71">
        <v>0</v>
      </c>
      <c r="DZ7" s="71">
        <v>0</v>
      </c>
      <c r="EA7" s="71">
        <v>1.37</v>
      </c>
      <c r="EB7" s="71">
        <v>1.34</v>
      </c>
      <c r="EC7" s="71">
        <v>1.5</v>
      </c>
      <c r="ED7" s="71">
        <v>6.54</v>
      </c>
      <c r="EE7" s="71">
        <v>0</v>
      </c>
      <c r="EF7" s="71">
        <v>0</v>
      </c>
      <c r="EG7" s="71">
        <v>0</v>
      </c>
      <c r="EH7" s="71">
        <v>0</v>
      </c>
      <c r="EI7" s="71">
        <v>0</v>
      </c>
      <c r="EJ7" s="71">
        <v>0.16</v>
      </c>
      <c r="EK7" s="71">
        <v>0.13</v>
      </c>
      <c r="EL7" s="71">
        <v>0.17</v>
      </c>
      <c r="EM7" s="71">
        <v>0.15</v>
      </c>
      <c r="EN7" s="71">
        <v>0.15</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林川　航輝</cp:lastModifiedBy>
  <dcterms:created xsi:type="dcterms:W3CDTF">2023-01-12T23:32:25Z</dcterms:created>
  <dcterms:modified xsi:type="dcterms:W3CDTF">2023-02-02T01:59:39Z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2023-02-02T01:59:39Z</vt:filetime>
  </property>
</Properties>
</file>