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qf14YOBDq+DN1S6QaIa7PuCoofmam2i7n/4jxr25f46ReDzp5jalbsyclxFf+boqSeSgMOBBBaFU3R6cRVBBw==" workbookSaltValue="VjSjz3lFkh39haatYPv3Y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H6" i="5" l="1"/>
  <c r="EO6" i="5" l="1"/>
  <c r="EN6" i="5"/>
  <c r="EM6" i="5"/>
  <c r="EL6" i="5"/>
  <c r="EK6" i="5"/>
  <c r="EJ6" i="5"/>
  <c r="EI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AL8" i="4"/>
  <c r="P8" i="4"/>
  <c r="I8" i="4"/>
  <c r="C10" i="5" l="1"/>
  <c r="D10" i="5"/>
  <c r="E10" i="5"/>
  <c r="B10" i="5"/>
</calcChain>
</file>

<file path=xl/sharedStrings.xml><?xml version="1.0" encoding="utf-8"?>
<sst xmlns="http://schemas.openxmlformats.org/spreadsheetml/2006/main" count="243" uniqueCount="126">
  <si>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</si>
  <si>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</si>
  <si>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</si>
  <si>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</si>
  <si>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</si>
  <si>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</si>
  <si>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</si>
  <si>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</si>
  <si>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</si>
  <si>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</si>
  <si>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</si>
  <si>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</si>
  <si>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</si>
  <si>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</si>
  <si>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</si>
  <si>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</si>
  <si>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</si>
  <si>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</si>
  <si>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</si>
  <si>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</si>
  <si>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</si>
  <si>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</si>
  <si>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</si>
  <si>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</si>
  <si>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</si>
  <si>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</si>
  <si>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</si>
  <si>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</si>
  <si>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</si>
  <si>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</si>
  <si>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</si>
  <si>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</si>
  <si>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</si>
  <si>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</si>
  <si>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</si>
  <si>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</si>
  <si>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</si>
  <si>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</si>
  <si>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</si>
  <si>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</si>
  <si>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</si>
  <si>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</si>
  <si>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</si>
  <si>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</si>
  <si>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</si>
  <si>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</si>
  <si>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</si>
  <si>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</si>
  <si>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</si>
  <si>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</si>
  <si>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</si>
  <si>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</si>
  <si>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</si>
  <si>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</si>
  <si>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</si>
  <si>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</si>
  <si>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</si>
  <si>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</si>
  <si>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</si>
  <si>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</si>
  <si>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</si>
  <si>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</si>
  <si>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</si>
  <si>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</si>
  <si>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</si>
  <si>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</si>
  <si>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</si>
  <si>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</si>
  <si>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</si>
  <si>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</si>
  <si>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</si>
  <si>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</si>
  <si>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</si>
  <si>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</si>
  <si>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</si>
  <si>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</si>
  <si>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</si>
  <si>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</si>
  <si>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</si>
  <si>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</si>
  <si>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</si>
  <si>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</si>
  <si>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</si>
  <si>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</si>
  <si>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</si>
  <si>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</si>
  <si>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</si>
  <si>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</si>
  <si>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</si>
  <si>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</si>
  <si>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</si>
  <si>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</si>
  <si>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</si>
  <si>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</si>
  <si>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</si>
  <si>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</si>
  <si>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</si>
  <si>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</si>
  <si>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</si>
  <si>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</si>
  <si>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</si>
  <si>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</si>
  <si>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</si>
  <si>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</si>
  <si>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</si>
  <si>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</si>
  <si>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</si>
  <si>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</si>
  <si>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</si>
  <si>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</si>
  <si>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南丹市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</si>
  <si>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</si>
  <si>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</si>
  <si>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</si>
  <si>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</si>
  <si>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</si>
  <si>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</si>
  <si>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</si>
  <si>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</si>
  <si>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</si>
  <si>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</si>
  <si>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</si>
  <si>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</si>
  <si>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及び②管渠老朽化率については、データがないため不明であるが、平成３２年４月からの公営企業法適用に向け企業会計化の準備を進めており、現在そのために資産調査を行っているところである。
　③管渠改善率については、必要な箇所の修繕は実施しているが、一定のスパンでの管渠の更新の時期には至っていないため、更新や改良は行っておらず０％である。</t>
    <rPh sb="116" eb="118">
      <t>ヒツヨウ</t>
    </rPh>
    <rPh sb="119" eb="121">
      <t>カショ</t>
    </rPh>
    <rPh sb="122" eb="124">
      <t>シュウゼン</t>
    </rPh>
    <rPh sb="125" eb="127">
      <t>ジッシ</t>
    </rPh>
    <rPh sb="133" eb="135">
      <t>イッテイ</t>
    </rPh>
    <phoneticPr fontId="4"/>
  </si>
  <si>
    <t>　経営の健全性・効率性は類似団体平均と同程度であるが、そもそも人口の割に処理区域が広く地形上の起伏も多い下水道事業には条件が不利な本市のような地域にとっては、必然的に経費が嵩むため厳しい財政運営を強いられる。本市の使用料は府内で高い水準にあり、使用料の増額は厳しい状況である。公営企業は独立採算が原則とは言え、公共サービスは等しい負担であるべきであり、全国的に均衡のとれた財政支援が望まれる。
　今後、使用水量が大きく増加する見込みは無く、処理場及び管渠等が更新の時期に差し掛かりつつあり、計画的な管理運営が求められる。行政責任や危機管理に留意しつつ、施設の耐震化、長寿命化、統廃合並びに業務の集中、集約化などを検討し、有利な事業資金の確保、適切な運転管理によるコスト縮減に努め、安定した事業運営に努める必要がある。</t>
    <rPh sb="116" eb="118">
      <t>スイジュン</t>
    </rPh>
    <phoneticPr fontId="4"/>
  </si>
  <si>
    <t>①収益的収支比率は昨年度より改善したが、平成28年4月1日に京都府の流域下水道施設が本市へ移管され流域下水道負担金を精算したため一時的に支出が大きく減少したことによる。⑤経費回収率も同様に改善したが、同様の要因によるところが大きい。今後も一層の経費節減、事業の効率的運営に努め、未接続者への下水道加入促進、使用料徴収率の向上を図っていく必要がある。
　④企業債残高対事業規模比率は、昨年度よりやや増加した。京都府から流域下水道施設の移管を受け、その債務も承継したので、平成28年度は大きく増加したが、今後大きな事業が集中するまでは減少して行く傾向になる。
　⑥汚水処理原価は、流域下水道施設の移管を控えて平成26年度までは流域下水道関連経費が一時的に増えていたが、逆に平成27年度及び28年度は流域下水道負担金の精算により支出が大きく減少したため、汚水処理原価も減少していたが、平成29年度はそれらの特異事項も無くなり、以前の状況に戻った。
　⑧水洗化率は、平成29年度現在95％を超えた。未接続世帯も一定残っているが、区画整理事業の関係で下水道工事の目途が立っていない地域があり、区画整理事業の早期進捗が待たれる。</t>
    <rPh sb="241" eb="242">
      <t>オオ</t>
    </rPh>
    <rPh sb="250" eb="252">
      <t>コンゴ</t>
    </rPh>
    <rPh sb="252" eb="253">
      <t>オオ</t>
    </rPh>
    <rPh sb="255" eb="257">
      <t>ジギョウ</t>
    </rPh>
    <rPh sb="258" eb="260">
      <t>シュウチュウ</t>
    </rPh>
    <rPh sb="265" eb="267">
      <t>ゲンショウ</t>
    </rPh>
    <rPh sb="269" eb="270">
      <t>ユ</t>
    </rPh>
    <rPh sb="271" eb="273">
      <t>ケイコウ</t>
    </rPh>
    <rPh sb="340" eb="341">
      <t>オヨ</t>
    </rPh>
    <rPh sb="344" eb="346">
      <t>ネンド</t>
    </rPh>
    <rPh sb="389" eb="391">
      <t>ヘイセイ</t>
    </rPh>
    <rPh sb="393" eb="395">
      <t>ネンド</t>
    </rPh>
    <rPh sb="400" eb="402">
      <t>トクイ</t>
    </rPh>
    <rPh sb="402" eb="404">
      <t>ジコウ</t>
    </rPh>
    <rPh sb="405" eb="406">
      <t>ナ</t>
    </rPh>
    <rPh sb="410" eb="412">
      <t>イゼン</t>
    </rPh>
    <rPh sb="413" eb="415">
      <t>ジョウキョウ</t>
    </rPh>
    <rPh sb="416" eb="417">
      <t>モド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</si>
</sst>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55-4629-9AC2-1E85D0BF95C8}"/>
            </c:ext>
          </c:extLst>
        </c:ser>
        <c:dLbls>
          <c:showLegendKey val="0"/>
          <c:showVal val="0"/>
          <c:showCatName val="0"/>
          <c:showSerName val="0"/>
          <c:showPercent val="0"/>
          <c:showBubbleSize val="0"/>
        </c:dLbls>
        <c:gapWidth val="150"/>
        <c:axId val="38464512"/>
        <c:axId val="3899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FD55-4629-9AC2-1E85D0BF95C8}"/>
            </c:ext>
          </c:extLst>
        </c:ser>
        <c:dLbls>
          <c:showLegendKey val="0"/>
          <c:showVal val="0"/>
          <c:showCatName val="0"/>
          <c:showSerName val="0"/>
          <c:showPercent val="0"/>
          <c:showBubbleSize val="0"/>
        </c:dLbls>
        <c:marker val="1"/>
        <c:smooth val="0"/>
        <c:axId val="38464512"/>
        <c:axId val="38995072"/>
      </c:lineChart>
      <c:dateAx>
        <c:axId val="38464512"/>
        <c:scaling>
          <c:orientation val="minMax"/>
        </c:scaling>
        <c:delete val="1"/>
        <c:axPos val="b"/>
        <c:numFmt formatCode="ge" sourceLinked="1"/>
        <c:majorTickMark val="none"/>
        <c:minorTickMark val="none"/>
        <c:tickLblPos val="none"/>
        <c:crossAx val="38995072"/>
        <c:crosses val="autoZero"/>
        <c:auto val="1"/>
        <c:lblOffset val="100"/>
        <c:baseTimeUnit val="years"/>
      </c:dateAx>
      <c:valAx>
        <c:axId val="389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55.51</c:v>
                </c:pt>
                <c:pt idx="4">
                  <c:v>54.9</c:v>
                </c:pt>
              </c:numCache>
            </c:numRef>
          </c:val>
          <c:extLst xmlns:c16r2="http://schemas.microsoft.com/office/drawing/2015/06/chart">
            <c:ext xmlns:c16="http://schemas.microsoft.com/office/drawing/2014/chart" uri="{C3380CC4-5D6E-409C-BE32-E72D297353CC}">
              <c16:uniqueId val="{00000000-B3C9-46B1-B159-DF16197CDB7E}"/>
            </c:ext>
          </c:extLst>
        </c:ser>
        <c:dLbls>
          <c:showLegendKey val="0"/>
          <c:showVal val="0"/>
          <c:showCatName val="0"/>
          <c:showSerName val="0"/>
          <c:showPercent val="0"/>
          <c:showBubbleSize val="0"/>
        </c:dLbls>
        <c:gapWidth val="150"/>
        <c:axId val="85699200"/>
        <c:axId val="8570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B3C9-46B1-B159-DF16197CDB7E}"/>
            </c:ext>
          </c:extLst>
        </c:ser>
        <c:dLbls>
          <c:showLegendKey val="0"/>
          <c:showVal val="0"/>
          <c:showCatName val="0"/>
          <c:showSerName val="0"/>
          <c:showPercent val="0"/>
          <c:showBubbleSize val="0"/>
        </c:dLbls>
        <c:marker val="1"/>
        <c:smooth val="0"/>
        <c:axId val="85699200"/>
        <c:axId val="85705472"/>
      </c:lineChart>
      <c:dateAx>
        <c:axId val="85699200"/>
        <c:scaling>
          <c:orientation val="minMax"/>
        </c:scaling>
        <c:delete val="1"/>
        <c:axPos val="b"/>
        <c:numFmt formatCode="ge" sourceLinked="1"/>
        <c:majorTickMark val="none"/>
        <c:minorTickMark val="none"/>
        <c:tickLblPos val="none"/>
        <c:crossAx val="85705472"/>
        <c:crosses val="autoZero"/>
        <c:auto val="1"/>
        <c:lblOffset val="100"/>
        <c:baseTimeUnit val="years"/>
      </c:dateAx>
      <c:valAx>
        <c:axId val="857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85.81</c:v>
                </c:pt>
                <c:pt idx="1">
                  <c:v>87.22</c:v>
                </c:pt>
                <c:pt idx="2">
                  <c:v>90.34</c:v>
                </c:pt>
                <c:pt idx="3">
                  <c:v>90.03</c:v>
                </c:pt>
                <c:pt idx="4">
                  <c:v>91.23</c:v>
                </c:pt>
              </c:numCache>
            </c:numRef>
          </c:val>
          <c:extLst xmlns:c16r2="http://schemas.microsoft.com/office/drawing/2015/06/chart">
            <c:ext xmlns:c16="http://schemas.microsoft.com/office/drawing/2014/chart" uri="{C3380CC4-5D6E-409C-BE32-E72D297353CC}">
              <c16:uniqueId val="{00000000-84AF-4021-9822-2CFB67F22514}"/>
            </c:ext>
          </c:extLst>
        </c:ser>
        <c:dLbls>
          <c:showLegendKey val="0"/>
          <c:showVal val="0"/>
          <c:showCatName val="0"/>
          <c:showSerName val="0"/>
          <c:showPercent val="0"/>
          <c:showBubbleSize val="0"/>
        </c:dLbls>
        <c:gapWidth val="150"/>
        <c:axId val="85748736"/>
        <c:axId val="8575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84AF-4021-9822-2CFB67F22514}"/>
            </c:ext>
          </c:extLst>
        </c:ser>
        <c:dLbls>
          <c:showLegendKey val="0"/>
          <c:showVal val="0"/>
          <c:showCatName val="0"/>
          <c:showSerName val="0"/>
          <c:showPercent val="0"/>
          <c:showBubbleSize val="0"/>
        </c:dLbls>
        <c:marker val="1"/>
        <c:smooth val="0"/>
        <c:axId val="85748736"/>
        <c:axId val="85759104"/>
      </c:lineChart>
      <c:dateAx>
        <c:axId val="85748736"/>
        <c:scaling>
          <c:orientation val="minMax"/>
        </c:scaling>
        <c:delete val="1"/>
        <c:axPos val="b"/>
        <c:numFmt formatCode="ge" sourceLinked="1"/>
        <c:majorTickMark val="none"/>
        <c:minorTickMark val="none"/>
        <c:tickLblPos val="none"/>
        <c:crossAx val="85759104"/>
        <c:crosses val="autoZero"/>
        <c:auto val="1"/>
        <c:lblOffset val="100"/>
        <c:baseTimeUnit val="years"/>
      </c:dateAx>
      <c:valAx>
        <c:axId val="857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69.94</c:v>
                </c:pt>
                <c:pt idx="1">
                  <c:v>74.209999999999994</c:v>
                </c:pt>
                <c:pt idx="2">
                  <c:v>76.150000000000006</c:v>
                </c:pt>
                <c:pt idx="3">
                  <c:v>79.88</c:v>
                </c:pt>
                <c:pt idx="4">
                  <c:v>68.88</c:v>
                </c:pt>
              </c:numCache>
            </c:numRef>
          </c:val>
          <c:extLst xmlns:c16r2="http://schemas.microsoft.com/office/drawing/2015/06/chart">
            <c:ext xmlns:c16="http://schemas.microsoft.com/office/drawing/2014/chart" uri="{C3380CC4-5D6E-409C-BE32-E72D297353CC}">
              <c16:uniqueId val="{00000000-1581-4707-8563-872FCF9B4CCD}"/>
            </c:ext>
          </c:extLst>
        </c:ser>
        <c:dLbls>
          <c:showLegendKey val="0"/>
          <c:showVal val="0"/>
          <c:showCatName val="0"/>
          <c:showSerName val="0"/>
          <c:showPercent val="0"/>
          <c:showBubbleSize val="0"/>
        </c:dLbls>
        <c:gapWidth val="150"/>
        <c:axId val="39034240"/>
        <c:axId val="3904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81-4707-8563-872FCF9B4CCD}"/>
            </c:ext>
          </c:extLst>
        </c:ser>
        <c:dLbls>
          <c:showLegendKey val="0"/>
          <c:showVal val="0"/>
          <c:showCatName val="0"/>
          <c:showSerName val="0"/>
          <c:showPercent val="0"/>
          <c:showBubbleSize val="0"/>
        </c:dLbls>
        <c:marker val="1"/>
        <c:smooth val="0"/>
        <c:axId val="39034240"/>
        <c:axId val="39040512"/>
      </c:lineChart>
      <c:dateAx>
        <c:axId val="39034240"/>
        <c:scaling>
          <c:orientation val="minMax"/>
        </c:scaling>
        <c:delete val="1"/>
        <c:axPos val="b"/>
        <c:numFmt formatCode="ge" sourceLinked="1"/>
        <c:majorTickMark val="none"/>
        <c:minorTickMark val="none"/>
        <c:tickLblPos val="none"/>
        <c:crossAx val="39040512"/>
        <c:crosses val="autoZero"/>
        <c:auto val="1"/>
        <c:lblOffset val="100"/>
        <c:baseTimeUnit val="years"/>
      </c:dateAx>
      <c:valAx>
        <c:axId val="3904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35-41D2-A9B5-E52BDE4F1E34}"/>
            </c:ext>
          </c:extLst>
        </c:ser>
        <c:dLbls>
          <c:showLegendKey val="0"/>
          <c:showVal val="0"/>
          <c:showCatName val="0"/>
          <c:showSerName val="0"/>
          <c:showPercent val="0"/>
          <c:showBubbleSize val="0"/>
        </c:dLbls>
        <c:gapWidth val="150"/>
        <c:axId val="39149568"/>
        <c:axId val="391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35-41D2-A9B5-E52BDE4F1E34}"/>
            </c:ext>
          </c:extLst>
        </c:ser>
        <c:dLbls>
          <c:showLegendKey val="0"/>
          <c:showVal val="0"/>
          <c:showCatName val="0"/>
          <c:showSerName val="0"/>
          <c:showPercent val="0"/>
          <c:showBubbleSize val="0"/>
        </c:dLbls>
        <c:marker val="1"/>
        <c:smooth val="0"/>
        <c:axId val="39149568"/>
        <c:axId val="39151488"/>
      </c:lineChart>
      <c:dateAx>
        <c:axId val="39149568"/>
        <c:scaling>
          <c:orientation val="minMax"/>
        </c:scaling>
        <c:delete val="1"/>
        <c:axPos val="b"/>
        <c:numFmt formatCode="ge" sourceLinked="1"/>
        <c:majorTickMark val="none"/>
        <c:minorTickMark val="none"/>
        <c:tickLblPos val="none"/>
        <c:crossAx val="39151488"/>
        <c:crosses val="autoZero"/>
        <c:auto val="1"/>
        <c:lblOffset val="100"/>
        <c:baseTimeUnit val="years"/>
      </c:dateAx>
      <c:valAx>
        <c:axId val="391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91-49A0-9BF0-7F5F00D6CC2C}"/>
            </c:ext>
          </c:extLst>
        </c:ser>
        <c:dLbls>
          <c:showLegendKey val="0"/>
          <c:showVal val="0"/>
          <c:showCatName val="0"/>
          <c:showSerName val="0"/>
          <c:showPercent val="0"/>
          <c:showBubbleSize val="0"/>
        </c:dLbls>
        <c:gapWidth val="150"/>
        <c:axId val="85270912"/>
        <c:axId val="852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91-49A0-9BF0-7F5F00D6CC2C}"/>
            </c:ext>
          </c:extLst>
        </c:ser>
        <c:dLbls>
          <c:showLegendKey val="0"/>
          <c:showVal val="0"/>
          <c:showCatName val="0"/>
          <c:showSerName val="0"/>
          <c:showPercent val="0"/>
          <c:showBubbleSize val="0"/>
        </c:dLbls>
        <c:marker val="1"/>
        <c:smooth val="0"/>
        <c:axId val="85270912"/>
        <c:axId val="85272832"/>
      </c:lineChart>
      <c:dateAx>
        <c:axId val="85270912"/>
        <c:scaling>
          <c:orientation val="minMax"/>
        </c:scaling>
        <c:delete val="1"/>
        <c:axPos val="b"/>
        <c:numFmt formatCode="ge" sourceLinked="1"/>
        <c:majorTickMark val="none"/>
        <c:minorTickMark val="none"/>
        <c:tickLblPos val="none"/>
        <c:crossAx val="85272832"/>
        <c:crosses val="autoZero"/>
        <c:auto val="1"/>
        <c:lblOffset val="100"/>
        <c:baseTimeUnit val="years"/>
      </c:dateAx>
      <c:valAx>
        <c:axId val="852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65-4502-B0E2-C870319EF4EC}"/>
            </c:ext>
          </c:extLst>
        </c:ser>
        <c:dLbls>
          <c:showLegendKey val="0"/>
          <c:showVal val="0"/>
          <c:showCatName val="0"/>
          <c:showSerName val="0"/>
          <c:showPercent val="0"/>
          <c:showBubbleSize val="0"/>
        </c:dLbls>
        <c:gapWidth val="150"/>
        <c:axId val="85306368"/>
        <c:axId val="8531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65-4502-B0E2-C870319EF4EC}"/>
            </c:ext>
          </c:extLst>
        </c:ser>
        <c:dLbls>
          <c:showLegendKey val="0"/>
          <c:showVal val="0"/>
          <c:showCatName val="0"/>
          <c:showSerName val="0"/>
          <c:showPercent val="0"/>
          <c:showBubbleSize val="0"/>
        </c:dLbls>
        <c:marker val="1"/>
        <c:smooth val="0"/>
        <c:axId val="85306368"/>
        <c:axId val="85316736"/>
      </c:lineChart>
      <c:dateAx>
        <c:axId val="85306368"/>
        <c:scaling>
          <c:orientation val="minMax"/>
        </c:scaling>
        <c:delete val="1"/>
        <c:axPos val="b"/>
        <c:numFmt formatCode="ge" sourceLinked="1"/>
        <c:majorTickMark val="none"/>
        <c:minorTickMark val="none"/>
        <c:tickLblPos val="none"/>
        <c:crossAx val="85316736"/>
        <c:crosses val="autoZero"/>
        <c:auto val="1"/>
        <c:lblOffset val="100"/>
        <c:baseTimeUnit val="years"/>
      </c:dateAx>
      <c:valAx>
        <c:axId val="8531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7C-4264-91CA-BD1535D33231}"/>
            </c:ext>
          </c:extLst>
        </c:ser>
        <c:dLbls>
          <c:showLegendKey val="0"/>
          <c:showVal val="0"/>
          <c:showCatName val="0"/>
          <c:showSerName val="0"/>
          <c:showPercent val="0"/>
          <c:showBubbleSize val="0"/>
        </c:dLbls>
        <c:gapWidth val="150"/>
        <c:axId val="85096320"/>
        <c:axId val="8510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7C-4264-91CA-BD1535D33231}"/>
            </c:ext>
          </c:extLst>
        </c:ser>
        <c:dLbls>
          <c:showLegendKey val="0"/>
          <c:showVal val="0"/>
          <c:showCatName val="0"/>
          <c:showSerName val="0"/>
          <c:showPercent val="0"/>
          <c:showBubbleSize val="0"/>
        </c:dLbls>
        <c:marker val="1"/>
        <c:smooth val="0"/>
        <c:axId val="85096320"/>
        <c:axId val="85102592"/>
      </c:lineChart>
      <c:dateAx>
        <c:axId val="85096320"/>
        <c:scaling>
          <c:orientation val="minMax"/>
        </c:scaling>
        <c:delete val="1"/>
        <c:axPos val="b"/>
        <c:numFmt formatCode="ge" sourceLinked="1"/>
        <c:majorTickMark val="none"/>
        <c:minorTickMark val="none"/>
        <c:tickLblPos val="none"/>
        <c:crossAx val="85102592"/>
        <c:crosses val="autoZero"/>
        <c:auto val="1"/>
        <c:lblOffset val="100"/>
        <c:baseTimeUnit val="years"/>
      </c:dateAx>
      <c:valAx>
        <c:axId val="851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1256.27</c:v>
                </c:pt>
                <c:pt idx="1">
                  <c:v>341.14</c:v>
                </c:pt>
                <c:pt idx="2">
                  <c:v>342.93</c:v>
                </c:pt>
                <c:pt idx="3">
                  <c:v>466.58</c:v>
                </c:pt>
                <c:pt idx="4">
                  <c:v>385.75</c:v>
                </c:pt>
              </c:numCache>
            </c:numRef>
          </c:val>
          <c:extLst xmlns:c16r2="http://schemas.microsoft.com/office/drawing/2015/06/chart">
            <c:ext xmlns:c16="http://schemas.microsoft.com/office/drawing/2014/chart" uri="{C3380CC4-5D6E-409C-BE32-E72D297353CC}">
              <c16:uniqueId val="{00000000-0692-403B-83FF-AEABD674F5BA}"/>
            </c:ext>
          </c:extLst>
        </c:ser>
        <c:dLbls>
          <c:showLegendKey val="0"/>
          <c:showVal val="0"/>
          <c:showCatName val="0"/>
          <c:showSerName val="0"/>
          <c:showPercent val="0"/>
          <c:showBubbleSize val="0"/>
        </c:dLbls>
        <c:gapWidth val="150"/>
        <c:axId val="85129088"/>
        <c:axId val="8514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0692-403B-83FF-AEABD674F5BA}"/>
            </c:ext>
          </c:extLst>
        </c:ser>
        <c:dLbls>
          <c:showLegendKey val="0"/>
          <c:showVal val="0"/>
          <c:showCatName val="0"/>
          <c:showSerName val="0"/>
          <c:showPercent val="0"/>
          <c:showBubbleSize val="0"/>
        </c:dLbls>
        <c:marker val="1"/>
        <c:smooth val="0"/>
        <c:axId val="85129088"/>
        <c:axId val="85143552"/>
      </c:lineChart>
      <c:dateAx>
        <c:axId val="85129088"/>
        <c:scaling>
          <c:orientation val="minMax"/>
        </c:scaling>
        <c:delete val="1"/>
        <c:axPos val="b"/>
        <c:numFmt formatCode="ge" sourceLinked="1"/>
        <c:majorTickMark val="none"/>
        <c:minorTickMark val="none"/>
        <c:tickLblPos val="none"/>
        <c:crossAx val="85143552"/>
        <c:crosses val="autoZero"/>
        <c:auto val="1"/>
        <c:lblOffset val="100"/>
        <c:baseTimeUnit val="years"/>
      </c:dateAx>
      <c:valAx>
        <c:axId val="851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54.39</c:v>
                </c:pt>
                <c:pt idx="1">
                  <c:v>67.540000000000006</c:v>
                </c:pt>
                <c:pt idx="2">
                  <c:v>89.34</c:v>
                </c:pt>
                <c:pt idx="3">
                  <c:v>85.33</c:v>
                </c:pt>
                <c:pt idx="4">
                  <c:v>79.66</c:v>
                </c:pt>
              </c:numCache>
            </c:numRef>
          </c:val>
          <c:extLst xmlns:c16r2="http://schemas.microsoft.com/office/drawing/2015/06/chart">
            <c:ext xmlns:c16="http://schemas.microsoft.com/office/drawing/2014/chart" uri="{C3380CC4-5D6E-409C-BE32-E72D297353CC}">
              <c16:uniqueId val="{00000000-174E-4525-A490-CD41E0D9B1FB}"/>
            </c:ext>
          </c:extLst>
        </c:ser>
        <c:dLbls>
          <c:showLegendKey val="0"/>
          <c:showVal val="0"/>
          <c:showCatName val="0"/>
          <c:showSerName val="0"/>
          <c:showPercent val="0"/>
          <c:showBubbleSize val="0"/>
        </c:dLbls>
        <c:gapWidth val="150"/>
        <c:axId val="85162240"/>
        <c:axId val="8517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174E-4525-A490-CD41E0D9B1FB}"/>
            </c:ext>
          </c:extLst>
        </c:ser>
        <c:dLbls>
          <c:showLegendKey val="0"/>
          <c:showVal val="0"/>
          <c:showCatName val="0"/>
          <c:showSerName val="0"/>
          <c:showPercent val="0"/>
          <c:showBubbleSize val="0"/>
        </c:dLbls>
        <c:marker val="1"/>
        <c:smooth val="0"/>
        <c:axId val="85162240"/>
        <c:axId val="85176704"/>
      </c:lineChart>
      <c:dateAx>
        <c:axId val="85162240"/>
        <c:scaling>
          <c:orientation val="minMax"/>
        </c:scaling>
        <c:delete val="1"/>
        <c:axPos val="b"/>
        <c:numFmt formatCode="ge" sourceLinked="1"/>
        <c:majorTickMark val="none"/>
        <c:minorTickMark val="none"/>
        <c:tickLblPos val="none"/>
        <c:crossAx val="85176704"/>
        <c:crosses val="autoZero"/>
        <c:auto val="1"/>
        <c:lblOffset val="100"/>
        <c:baseTimeUnit val="years"/>
      </c:dateAx>
      <c:valAx>
        <c:axId val="851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345.22</c:v>
                </c:pt>
                <c:pt idx="1">
                  <c:v>291.04000000000002</c:v>
                </c:pt>
                <c:pt idx="2">
                  <c:v>222.04</c:v>
                </c:pt>
                <c:pt idx="3">
                  <c:v>235.82</c:v>
                </c:pt>
                <c:pt idx="4">
                  <c:v>253.43</c:v>
                </c:pt>
              </c:numCache>
            </c:numRef>
          </c:val>
          <c:extLst xmlns:c16r2="http://schemas.microsoft.com/office/drawing/2015/06/chart">
            <c:ext xmlns:c16="http://schemas.microsoft.com/office/drawing/2014/chart" uri="{C3380CC4-5D6E-409C-BE32-E72D297353CC}">
              <c16:uniqueId val="{00000000-0A26-42A0-9EA4-ED662C6E38AA}"/>
            </c:ext>
          </c:extLst>
        </c:ser>
        <c:dLbls>
          <c:showLegendKey val="0"/>
          <c:showVal val="0"/>
          <c:showCatName val="0"/>
          <c:showSerName val="0"/>
          <c:showPercent val="0"/>
          <c:showBubbleSize val="0"/>
        </c:dLbls>
        <c:gapWidth val="150"/>
        <c:axId val="85661952"/>
        <c:axId val="8566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0A26-42A0-9EA4-ED662C6E38AA}"/>
            </c:ext>
          </c:extLst>
        </c:ser>
        <c:dLbls>
          <c:showLegendKey val="0"/>
          <c:showVal val="0"/>
          <c:showCatName val="0"/>
          <c:showSerName val="0"/>
          <c:showPercent val="0"/>
          <c:showBubbleSize val="0"/>
        </c:dLbls>
        <c:marker val="1"/>
        <c:smooth val="0"/>
        <c:axId val="85661952"/>
        <c:axId val="85664128"/>
      </c:lineChart>
      <c:dateAx>
        <c:axId val="85661952"/>
        <c:scaling>
          <c:orientation val="minMax"/>
        </c:scaling>
        <c:delete val="1"/>
        <c:axPos val="b"/>
        <c:numFmt formatCode="ge" sourceLinked="1"/>
        <c:majorTickMark val="none"/>
        <c:minorTickMark val="none"/>
        <c:tickLblPos val="none"/>
        <c:crossAx val="85664128"/>
        <c:crosses val="autoZero"/>
        <c:auto val="1"/>
        <c:lblOffset val="100"/>
        <c:baseTimeUnit val="years"/>
      </c:dateAx>
      <c:valAx>
        <c:axId val="856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京都府　南丹市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32288</v>
      </c>
      <c r="AM8" s="49"/>
      <c r="AN8" s="49"/>
      <c r="AO8" s="49"/>
      <c r="AP8" s="49"/>
      <c r="AQ8" s="49"/>
      <c r="AR8" s="49"/>
      <c r="AS8" s="49"/>
      <c r="AT8" s="44">
        <f>データ!T6</f>
        <v>616.4</v>
      </c>
      <c r="AU8" s="44"/>
      <c r="AV8" s="44"/>
      <c r="AW8" s="44"/>
      <c r="AX8" s="44"/>
      <c r="AY8" s="44"/>
      <c r="AZ8" s="44"/>
      <c r="BA8" s="44"/>
      <c r="BB8" s="44">
        <f>データ!U6</f>
        <v>52.38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53</v>
      </c>
      <c r="Q10" s="44"/>
      <c r="R10" s="44"/>
      <c r="S10" s="44"/>
      <c r="T10" s="44"/>
      <c r="U10" s="44"/>
      <c r="V10" s="44"/>
      <c r="W10" s="44">
        <f>データ!Q6</f>
        <v>86.79</v>
      </c>
      <c r="X10" s="44"/>
      <c r="Y10" s="44"/>
      <c r="Z10" s="44"/>
      <c r="AA10" s="44"/>
      <c r="AB10" s="44"/>
      <c r="AC10" s="44"/>
      <c r="AD10" s="49">
        <f>データ!R6</f>
        <v>3360</v>
      </c>
      <c r="AE10" s="49"/>
      <c r="AF10" s="49"/>
      <c r="AG10" s="49"/>
      <c r="AH10" s="49"/>
      <c r="AI10" s="49"/>
      <c r="AJ10" s="49"/>
      <c r="AK10" s="2"/>
      <c r="AL10" s="49">
        <f>データ!V6</f>
        <v>16993</v>
      </c>
      <c r="AM10" s="49"/>
      <c r="AN10" s="49"/>
      <c r="AO10" s="49"/>
      <c r="AP10" s="49"/>
      <c r="AQ10" s="49"/>
      <c r="AR10" s="49"/>
      <c r="AS10" s="49"/>
      <c r="AT10" s="44">
        <f>データ!W6</f>
        <v>6.16</v>
      </c>
      <c r="AU10" s="44"/>
      <c r="AV10" s="44"/>
      <c r="AW10" s="44"/>
      <c r="AX10" s="44"/>
      <c r="AY10" s="44"/>
      <c r="AZ10" s="44"/>
      <c r="BA10" s="44"/>
      <c r="BB10" s="44">
        <f>データ!X6</f>
        <v>2758.6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dgVhVuolvLr7EL4qUfgy1etcZ9Wk0Aom9QoiYmuH8A30J73okyzej3Q1hYHHuxvHW0/Z3KtMgadsxsjUrJbDVA==" saltValue="BswSoT/JJciRdhB25F4X8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DY1" workbookViewId="0">
      <selection activeCell="EH6" sqref="EH6"/>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262137</v>
      </c>
      <c r="D6" s="32">
        <f t="shared" si="3"/>
        <v>47</v>
      </c>
      <c r="E6" s="32">
        <f t="shared" si="3"/>
        <v>17</v>
      </c>
      <c r="F6" s="32">
        <f t="shared" si="3"/>
        <v>1</v>
      </c>
      <c r="G6" s="32">
        <f t="shared" si="3"/>
        <v>0</v>
      </c>
      <c r="H6" s="32" t="str">
        <f t="shared" si="3"/>
        <v>京都府　南丹市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53</v>
      </c>
      <c r="Q6" s="33">
        <f t="shared" si="3"/>
        <v>86.79</v>
      </c>
      <c r="R6" s="33">
        <f t="shared" si="3"/>
        <v>3360</v>
      </c>
      <c r="S6" s="33">
        <f t="shared" si="3"/>
        <v>32288</v>
      </c>
      <c r="T6" s="33">
        <f t="shared" si="3"/>
        <v>616.4</v>
      </c>
      <c r="U6" s="33">
        <f t="shared" si="3"/>
        <v>52.38</v>
      </c>
      <c r="V6" s="33">
        <f t="shared" si="3"/>
        <v>16993</v>
      </c>
      <c r="W6" s="33">
        <f t="shared" si="3"/>
        <v>6.16</v>
      </c>
      <c r="X6" s="33">
        <f t="shared" si="3"/>
        <v>2758.6</v>
      </c>
      <c r="Y6" s="34">
        <f>IF(Y7="",NA(),Y7)</f>
        <v>69.94</v>
      </c>
      <c r="Z6" s="34">
        <f t="shared" ref="Z6:AH6" si="4">IF(Z7="",NA(),Z7)</f>
        <v>74.209999999999994</v>
      </c>
      <c r="AA6" s="34">
        <f t="shared" si="4"/>
        <v>76.150000000000006</v>
      </c>
      <c r="AB6" s="34">
        <f t="shared" si="4"/>
        <v>79.88</v>
      </c>
      <c r="AC6" s="34">
        <f t="shared" si="4"/>
        <v>68.88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1256.27</v>
      </c>
      <c r="BG6" s="34">
        <f t="shared" ref="BG6:BO6" si="7">IF(BG7="",NA(),BG7)</f>
        <v>341.14</v>
      </c>
      <c r="BH6" s="34">
        <f t="shared" si="7"/>
        <v>342.93</v>
      </c>
      <c r="BI6" s="34">
        <f t="shared" si="7"/>
        <v>466.58</v>
      </c>
      <c r="BJ6" s="34">
        <f t="shared" si="7"/>
        <v>385.75</v>
      </c>
      <c r="BK6" s="34">
        <f t="shared" si="7"/>
        <v>1209.95</v>
      </c>
      <c r="BL6" s="34">
        <f t="shared" si="7"/>
        <v>1136.5</v>
      </c>
      <c r="BM6" s="34">
        <f t="shared" si="7"/>
        <v>1118.56</v>
      </c>
      <c r="BN6" s="34">
        <f t="shared" si="7"/>
        <v>1111.31</v>
      </c>
      <c r="BO6" s="34">
        <f t="shared" si="7"/>
        <v>966.33</v>
      </c>
      <c r="BP6" s="33" t="str">
        <f>IF(BP7="","",IF(BP7="-","【-】","【"&amp;SUBSTITUTE(TEXT(BP7,"#,##0.00"),"-","△")&amp;"】"))</f>
        <v>【707.33】</v>
      </c>
      <c r="BQ6" s="34">
        <f>IF(BQ7="",NA(),BQ7)</f>
        <v>54.39</v>
      </c>
      <c r="BR6" s="34">
        <f t="shared" ref="BR6:BZ6" si="8">IF(BR7="",NA(),BR7)</f>
        <v>67.540000000000006</v>
      </c>
      <c r="BS6" s="34">
        <f t="shared" si="8"/>
        <v>89.34</v>
      </c>
      <c r="BT6" s="34">
        <f t="shared" si="8"/>
        <v>85.33</v>
      </c>
      <c r="BU6" s="34">
        <f t="shared" si="8"/>
        <v>79.66</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345.22</v>
      </c>
      <c r="CC6" s="34">
        <f t="shared" ref="CC6:CK6" si="9">IF(CC7="",NA(),CC7)</f>
        <v>291.04000000000002</v>
      </c>
      <c r="CD6" s="34">
        <f t="shared" si="9"/>
        <v>222.04</v>
      </c>
      <c r="CE6" s="34">
        <f t="shared" si="9"/>
        <v>235.82</v>
      </c>
      <c r="CF6" s="34">
        <f t="shared" si="9"/>
        <v>253.43</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f t="shared" si="10"/>
        <v>55.51</v>
      </c>
      <c r="CQ6" s="34">
        <f t="shared" si="10"/>
        <v>54.9</v>
      </c>
      <c r="CR6" s="34">
        <f t="shared" si="10"/>
        <v>55.81</v>
      </c>
      <c r="CS6" s="34">
        <f t="shared" si="10"/>
        <v>54.44</v>
      </c>
      <c r="CT6" s="34">
        <f t="shared" si="10"/>
        <v>54.67</v>
      </c>
      <c r="CU6" s="34">
        <f t="shared" si="10"/>
        <v>53.51</v>
      </c>
      <c r="CV6" s="34">
        <f t="shared" si="10"/>
        <v>53.5</v>
      </c>
      <c r="CW6" s="33" t="str">
        <f>IF(CW7="","",IF(CW7="-","【-】","【"&amp;SUBSTITUTE(TEXT(CW7,"#,##0.00"),"-","△")&amp;"】"))</f>
        <v>【60.13】</v>
      </c>
      <c r="CX6" s="34">
        <f>IF(CX7="",NA(),CX7)</f>
        <v>85.81</v>
      </c>
      <c r="CY6" s="34">
        <f t="shared" ref="CY6:DG6" si="11">IF(CY7="",NA(),CY7)</f>
        <v>87.22</v>
      </c>
      <c r="CZ6" s="34">
        <f t="shared" si="11"/>
        <v>90.34</v>
      </c>
      <c r="DA6" s="34">
        <f t="shared" si="11"/>
        <v>90.03</v>
      </c>
      <c r="DB6" s="34">
        <f t="shared" si="11"/>
        <v>91.23</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262137</v>
      </c>
      <c r="D7" s="36">
        <v>47</v>
      </c>
      <c r="E7" s="36">
        <v>17</v>
      </c>
      <c r="F7" s="36">
        <v>1</v>
      </c>
      <c r="G7" s="36">
        <v>0</v>
      </c>
      <c r="H7" s="36" t="s">
        <v>110</v>
      </c>
      <c r="I7" s="36" t="s">
        <v>111</v>
      </c>
      <c r="J7" s="36" t="s">
        <v>112</v>
      </c>
      <c r="K7" s="36" t="s">
        <v>113</v>
      </c>
      <c r="L7" s="36" t="s">
        <v>114</v>
      </c>
      <c r="M7" s="36" t="s">
        <v>115</v>
      </c>
      <c r="N7" s="37" t="s">
        <v>116</v>
      </c>
      <c r="O7" s="37" t="s">
        <v>117</v>
      </c>
      <c r="P7" s="37">
        <v>53</v>
      </c>
      <c r="Q7" s="37">
        <v>86.79</v>
      </c>
      <c r="R7" s="37">
        <v>3360</v>
      </c>
      <c r="S7" s="37">
        <v>32288</v>
      </c>
      <c r="T7" s="37">
        <v>616.4</v>
      </c>
      <c r="U7" s="37">
        <v>52.38</v>
      </c>
      <c r="V7" s="37">
        <v>16993</v>
      </c>
      <c r="W7" s="37">
        <v>6.16</v>
      </c>
      <c r="X7" s="37">
        <v>2758.6</v>
      </c>
      <c r="Y7" s="37">
        <v>69.94</v>
      </c>
      <c r="Z7" s="37">
        <v>74.209999999999994</v>
      </c>
      <c r="AA7" s="37">
        <v>76.150000000000006</v>
      </c>
      <c r="AB7" s="37">
        <v>79.88</v>
      </c>
      <c r="AC7" s="37">
        <v>68.88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1256.27</v>
      </c>
      <c r="BG7" s="37">
        <v>341.14</v>
      </c>
      <c r="BH7" s="37">
        <v>342.93</v>
      </c>
      <c r="BI7" s="37">
        <v>466.58</v>
      </c>
      <c r="BJ7" s="37">
        <v>385.75</v>
      </c>
      <c r="BK7" s="37">
        <v>1209.95</v>
      </c>
      <c r="BL7" s="37">
        <v>1136.5</v>
      </c>
      <c r="BM7" s="37">
        <v>1118.56</v>
      </c>
      <c r="BN7" s="37">
        <v>1111.31</v>
      </c>
      <c r="BO7" s="37">
        <v>966.33</v>
      </c>
      <c r="BP7" s="37">
        <v>707.33</v>
      </c>
      <c r="BQ7" s="37">
        <v>54.39</v>
      </c>
      <c r="BR7" s="37">
        <v>67.540000000000006</v>
      </c>
      <c r="BS7" s="37">
        <v>89.34</v>
      </c>
      <c r="BT7" s="37">
        <v>85.33</v>
      </c>
      <c r="BU7" s="37">
        <v>79.66</v>
      </c>
      <c r="BV7" s="37">
        <v>69.48</v>
      </c>
      <c r="BW7" s="37">
        <v>71.650000000000006</v>
      </c>
      <c r="BX7" s="37">
        <v>72.33</v>
      </c>
      <c r="BY7" s="37">
        <v>75.540000000000006</v>
      </c>
      <c r="BZ7" s="37">
        <v>81.739999999999995</v>
      </c>
      <c r="CA7" s="37">
        <v>101.26</v>
      </c>
      <c r="CB7" s="37">
        <v>345.22</v>
      </c>
      <c r="CC7" s="37">
        <v>291.04000000000002</v>
      </c>
      <c r="CD7" s="37">
        <v>222.04</v>
      </c>
      <c r="CE7" s="37">
        <v>235.82</v>
      </c>
      <c r="CF7" s="37">
        <v>253.43</v>
      </c>
      <c r="CG7" s="37">
        <v>220.67</v>
      </c>
      <c r="CH7" s="37">
        <v>217.82</v>
      </c>
      <c r="CI7" s="37">
        <v>215.28</v>
      </c>
      <c r="CJ7" s="37">
        <v>207.96</v>
      </c>
      <c r="CK7" s="37">
        <v>194.31</v>
      </c>
      <c r="CL7" s="37">
        <v>136.38999999999999</v>
      </c>
      <c r="CM7" s="37" t="s">
        <v>116</v>
      </c>
      <c r="CN7" s="37" t="s">
        <v>116</v>
      </c>
      <c r="CO7" s="37" t="s">
        <v>116</v>
      </c>
      <c r="CP7" s="37">
        <v>55.51</v>
      </c>
      <c r="CQ7" s="37">
        <v>54.9</v>
      </c>
      <c r="CR7" s="37">
        <v>55.81</v>
      </c>
      <c r="CS7" s="37">
        <v>54.44</v>
      </c>
      <c r="CT7" s="37">
        <v>54.67</v>
      </c>
      <c r="CU7" s="37">
        <v>53.51</v>
      </c>
      <c r="CV7" s="37">
        <v>53.5</v>
      </c>
      <c r="CW7" s="37">
        <v>60.13</v>
      </c>
      <c r="CX7" s="37">
        <v>85.81</v>
      </c>
      <c r="CY7" s="37">
        <v>87.22</v>
      </c>
      <c r="CZ7" s="37">
        <v>90.34</v>
      </c>
      <c r="DA7" s="37">
        <v>90.03</v>
      </c>
      <c r="DB7" s="37">
        <v>91.23</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川勝　建太朗</dc:creator>
  <cp:lastModifiedBy> </cp:lastModifiedBy>
  <dcterms:created xsi:type="dcterms:W3CDTF">2019-02-12T23:58:17Z</dcterms:created>
  <dcterms:modified xsi:type="dcterms:W3CDTF">2019-02-14T00:36:17Z</dcterms:modified>
</cp:coreProperties>
</file>