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予算係共有\10　地方公営企業関連（公企決統は決算フォルダ）\20　調査・照会\H30\310122【京都府 依頼　２月８日（火）〆】平成29年度決算「経営比較分析表」の分析等について\回答\"/>
    </mc:Choice>
  </mc:AlternateContent>
  <workbookProtection workbookAlgorithmName="SHA-512" workbookHashValue="5vToXx0Mk6kelizhBa95Pgxd+szKkKxbpTorFHO/zbjG1jrUctloh+uJyhg0v9KUbJOvO1/shHhr6+rTOWFmJg==" workbookSaltValue="cGW0kRFlQE0i+ZzrbDfR0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<sst xmlns="http://schemas.openxmlformats.org/spreadsheetml/2006/main" count="245" uniqueCount="127">
  <si>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</si>
  <si>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</si>
  <si>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</si>
  <si>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</si>
  <si>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</si>
  <si>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</si>
  <si>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</si>
  <si>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</si>
  <si>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</si>
  <si>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</si>
  <si>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</si>
  <si>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</si>
  <si>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</si>
  <si>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</si>
  <si>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</si>
  <si>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</si>
  <si>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</si>
  <si>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</si>
  <si>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</si>
  <si>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</si>
  <si>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</si>
  <si>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</si>
  <si>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</si>
  <si>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</si>
  <si>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</si>
  <si>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</si>
  <si>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</si>
  <si>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</si>
  <si>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</si>
  <si>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</si>
  <si>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</si>
  <si>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</si>
  <si>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</si>
  <si>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</si>
  <si>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</si>
  <si>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</si>
  <si>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</si>
  <si>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</si>
  <si>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</si>
  <si>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</si>
  <si>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</si>
  <si>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</si>
  <si>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</si>
  <si>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</si>
  <si>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</si>
  <si>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</si>
  <si>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</si>
  <si>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</si>
  <si>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</si>
  <si>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</si>
  <si>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</si>
  <si>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</si>
  <si>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</si>
  <si>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</si>
  <si>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</si>
  <si>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</si>
  <si>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</si>
  <si>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</si>
  <si>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</si>
  <si>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</si>
  <si>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</si>
  <si>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</si>
  <si>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</si>
  <si>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</si>
  <si>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</si>
  <si>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</si>
  <si>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</si>
  <si>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</si>
  <si>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</si>
  <si>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</si>
  <si>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</si>
  <si>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</si>
  <si>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</si>
  <si>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</si>
  <si>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</si>
  <si>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</si>
  <si>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</si>
  <si>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</si>
  <si>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</si>
  <si>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</si>
  <si>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</si>
  <si>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</si>
  <si>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</si>
  <si>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</si>
  <si>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</si>
  <si>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</si>
  <si>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</si>
  <si>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</si>
  <si>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</si>
  <si>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</si>
  <si>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</si>
  <si>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</si>
  <si>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</si>
  <si>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</si>
  <si>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</si>
  <si>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</si>
  <si>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</si>
  <si>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</si>
  <si>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</si>
  <si>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</si>
  <si>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</si>
  <si>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</si>
  <si>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</si>
  <si>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</si>
  <si>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</si>
  <si>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</si>
  <si>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</si>
  <si>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</si>
  <si>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</si>
  <si>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</si>
  <si>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</si>
  <si>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宮津市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</si>
  <si>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</si>
  <si>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</si>
  <si>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</si>
  <si>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</si>
  <si>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</si>
  <si>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</si>
  <si>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</si>
  <si>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</si>
  <si>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</si>
  <si>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</si>
  <si>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</si>
  <si>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</si>
  <si>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
　更新時期が到来した管渠がないため、更新は未実施である。</t>
    <phoneticPr fontId="4"/>
  </si>
  <si>
    <r>
      <t>①収益的収支比率
　施設の維持管理経費や公債費が増加している一方で、使用料収入は伸び悩みの傾向にあることから、一般会計からの基準外繰入が増加している。比率は増加傾向にあるものの、更なる収入確保と経費抑制を図る必要がある。
④企業債残高対事業規模比率
　</t>
    </r>
    <r>
      <rPr>
        <sz val="11"/>
        <color theme="1"/>
        <rFont val="ＭＳ ゴシック"/>
        <family val="3"/>
        <charset val="128"/>
      </rPr>
      <t>施設整備途上であり、企業債残高は増加傾向にある一方で、使用料収入は伸び悩み傾向にあり、類似団体と比較すると高い比率となっている。
⑤経費回収率
　比率は改善傾向にあるものの、使用料収入は伸び悩みの傾向にあり、類似団体と比較すると低い比率となっていることから、今後は、下水道接続の促進と使用料徴収などの取組をさらに進める必要がある。
⑥汚水処理原価
　施設整備に伴い新規接続はあるものの、人口減少などから、有収水量は伸び悩みの傾向にあり、今後は接続促進の取組を進める必要がある。
⑧水洗化率
　施設整備に伴う新規接続などにより、比率は増加傾向にあるが、処理区域内人口の減少による増加要因もあるため、更なる接続促進の取組を進める必要がある。</t>
    </r>
    <rPh sb="62" eb="64">
      <t>キジュン</t>
    </rPh>
    <rPh sb="64" eb="65">
      <t>ガイ</t>
    </rPh>
    <phoneticPr fontId="4"/>
  </si>
  <si>
    <r>
      <t>　</t>
    </r>
    <r>
      <rPr>
        <sz val="11"/>
        <rFont val="ＭＳ ゴシック"/>
        <family val="3"/>
        <charset val="128"/>
      </rPr>
      <t>H30</t>
    </r>
    <r>
      <rPr>
        <sz val="11"/>
        <color theme="1"/>
        <rFont val="ＭＳ ゴシック"/>
        <family val="3"/>
        <charset val="128"/>
      </rPr>
      <t>の施設概成を目指して整備を進めていることから、企業債残高が増加傾向にあることに加え、人口減少などにより使用料収入も伸び悩みの状況にあり、一般会計からの繰入金の依存度が高い状況である。
　施設概成後は、施設の老朽化による維持管理費の増大、更新時期の到来による施設更新、人口減少による有収水量の減少など、企業経営を取り巻く環境はさらに厳しくなる見込みであることから、H29に策定した下水道事業経営戦略に基づき、収入確保と施設長寿命化等による経費抑制などを行い、経営の安定化に努める必要がある。</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</si>
</sst>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A4-4BC8-A658-0B2F6F50887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c:ext xmlns:c16="http://schemas.microsoft.com/office/drawing/2014/chart" uri="{C3380CC4-5D6E-409C-BE32-E72D297353CC}">
              <c16:uniqueId val="{00000001-3CA4-4BC8-A658-0B2F6F50887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67-4413-A699-469C878005A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c:ext xmlns:c16="http://schemas.microsoft.com/office/drawing/2014/chart" uri="{C3380CC4-5D6E-409C-BE32-E72D297353CC}">
              <c16:uniqueId val="{00000001-0967-4413-A699-469C878005A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75.66</c:v>
                </c:pt>
                <c:pt idx="1">
                  <c:v>80.739999999999995</c:v>
                </c:pt>
                <c:pt idx="2">
                  <c:v>82.71</c:v>
                </c:pt>
                <c:pt idx="3">
                  <c:v>83.49</c:v>
                </c:pt>
                <c:pt idx="4">
                  <c:v>84.59</c:v>
                </c:pt>
              </c:numCache>
            </c:numRef>
          </c:val>
          <c:extLst>
            <c:ext xmlns:c16="http://schemas.microsoft.com/office/drawing/2014/chart" uri="{C3380CC4-5D6E-409C-BE32-E72D297353CC}">
              <c16:uniqueId val="{00000000-8106-4AE5-94AD-2BF4912A10F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c:ext xmlns:c16="http://schemas.microsoft.com/office/drawing/2014/chart" uri="{C3380CC4-5D6E-409C-BE32-E72D297353CC}">
              <c16:uniqueId val="{00000001-8106-4AE5-94AD-2BF4912A10F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61.32</c:v>
                </c:pt>
                <c:pt idx="1">
                  <c:v>61.25</c:v>
                </c:pt>
                <c:pt idx="2">
                  <c:v>62</c:v>
                </c:pt>
                <c:pt idx="3">
                  <c:v>63.69</c:v>
                </c:pt>
                <c:pt idx="4">
                  <c:v>65.959999999999994</c:v>
                </c:pt>
              </c:numCache>
            </c:numRef>
          </c:val>
          <c:extLst>
            <c:ext xmlns:c16="http://schemas.microsoft.com/office/drawing/2014/chart" uri="{C3380CC4-5D6E-409C-BE32-E72D297353CC}">
              <c16:uniqueId val="{00000000-C344-4C3E-858B-65F0E70E7CF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44-4C3E-858B-65F0E70E7CF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7E-4E12-88A9-B2531AFFCAE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7E-4E12-88A9-B2531AFFCAE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B6-4034-8CA3-CF57DFADE08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B6-4034-8CA3-CF57DFADE08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3A-403D-B5E0-4C4AEC99363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3A-403D-B5E0-4C4AEC99363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44-4589-916A-44EEEDFF6DF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44-4589-916A-44EEEDFF6DF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3050.19</c:v>
                </c:pt>
                <c:pt idx="1">
                  <c:v>2778.98</c:v>
                </c:pt>
                <c:pt idx="2">
                  <c:v>2625.86</c:v>
                </c:pt>
                <c:pt idx="3">
                  <c:v>1497.81</c:v>
                </c:pt>
                <c:pt idx="4">
                  <c:v>3456.98</c:v>
                </c:pt>
              </c:numCache>
            </c:numRef>
          </c:val>
          <c:extLst>
            <c:ext xmlns:c16="http://schemas.microsoft.com/office/drawing/2014/chart" uri="{C3380CC4-5D6E-409C-BE32-E72D297353CC}">
              <c16:uniqueId val="{00000000-1333-4CB4-BC52-1D5DF29745F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c:ext xmlns:c16="http://schemas.microsoft.com/office/drawing/2014/chart" uri="{C3380CC4-5D6E-409C-BE32-E72D297353CC}">
              <c16:uniqueId val="{00000001-1333-4CB4-BC52-1D5DF29745F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52.2</c:v>
                </c:pt>
                <c:pt idx="1">
                  <c:v>53.54</c:v>
                </c:pt>
                <c:pt idx="2">
                  <c:v>52.1</c:v>
                </c:pt>
                <c:pt idx="3">
                  <c:v>63.78</c:v>
                </c:pt>
                <c:pt idx="4">
                  <c:v>64.239999999999995</c:v>
                </c:pt>
              </c:numCache>
            </c:numRef>
          </c:val>
          <c:extLst>
            <c:ext xmlns:c16="http://schemas.microsoft.com/office/drawing/2014/chart" uri="{C3380CC4-5D6E-409C-BE32-E72D297353CC}">
              <c16:uniqueId val="{00000000-6F43-4B0C-97A0-30DBBD0713D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c:ext xmlns:c16="http://schemas.microsoft.com/office/drawing/2014/chart" uri="{C3380CC4-5D6E-409C-BE32-E72D297353CC}">
              <c16:uniqueId val="{00000001-6F43-4B0C-97A0-30DBBD0713D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395.87</c:v>
                </c:pt>
                <c:pt idx="1">
                  <c:v>390.86</c:v>
                </c:pt>
                <c:pt idx="2">
                  <c:v>400.92</c:v>
                </c:pt>
                <c:pt idx="3">
                  <c:v>325.87</c:v>
                </c:pt>
                <c:pt idx="4">
                  <c:v>324.14999999999998</c:v>
                </c:pt>
              </c:numCache>
            </c:numRef>
          </c:val>
          <c:extLst>
            <c:ext xmlns:c16="http://schemas.microsoft.com/office/drawing/2014/chart" uri="{C3380CC4-5D6E-409C-BE32-E72D297353CC}">
              <c16:uniqueId val="{00000000-ABE0-4039-9FBB-EEBC8F5C1F5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c:ext xmlns:c16="http://schemas.microsoft.com/office/drawing/2014/chart" uri="{C3380CC4-5D6E-409C-BE32-E72D297353CC}">
              <c16:uniqueId val="{00000001-ABE0-4039-9FBB-EEBC8F5C1F5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京都府　宮津市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6">
        <f>データ!S6</f>
        <v>18324</v>
      </c>
      <c r="AM8" s="66"/>
      <c r="AN8" s="66"/>
      <c r="AO8" s="66"/>
      <c r="AP8" s="66"/>
      <c r="AQ8" s="66"/>
      <c r="AR8" s="66"/>
      <c r="AS8" s="66"/>
      <c r="AT8" s="65">
        <f>データ!T6</f>
        <v>172.74</v>
      </c>
      <c r="AU8" s="65"/>
      <c r="AV8" s="65"/>
      <c r="AW8" s="65"/>
      <c r="AX8" s="65"/>
      <c r="AY8" s="65"/>
      <c r="AZ8" s="65"/>
      <c r="BA8" s="65"/>
      <c r="BB8" s="65">
        <f>データ!U6</f>
        <v>106.08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68.59</v>
      </c>
      <c r="Q10" s="65"/>
      <c r="R10" s="65"/>
      <c r="S10" s="65"/>
      <c r="T10" s="65"/>
      <c r="U10" s="65"/>
      <c r="V10" s="65"/>
      <c r="W10" s="65">
        <f>データ!Q6</f>
        <v>94.53</v>
      </c>
      <c r="X10" s="65"/>
      <c r="Y10" s="65"/>
      <c r="Z10" s="65"/>
      <c r="AA10" s="65"/>
      <c r="AB10" s="65"/>
      <c r="AC10" s="65"/>
      <c r="AD10" s="66">
        <f>データ!R6</f>
        <v>3084</v>
      </c>
      <c r="AE10" s="66"/>
      <c r="AF10" s="66"/>
      <c r="AG10" s="66"/>
      <c r="AH10" s="66"/>
      <c r="AI10" s="66"/>
      <c r="AJ10" s="66"/>
      <c r="AK10" s="2"/>
      <c r="AL10" s="66">
        <f>データ!V6</f>
        <v>12488</v>
      </c>
      <c r="AM10" s="66"/>
      <c r="AN10" s="66"/>
      <c r="AO10" s="66"/>
      <c r="AP10" s="66"/>
      <c r="AQ10" s="66"/>
      <c r="AR10" s="66"/>
      <c r="AS10" s="66"/>
      <c r="AT10" s="65">
        <f>データ!W6</f>
        <v>4.45</v>
      </c>
      <c r="AU10" s="65"/>
      <c r="AV10" s="65"/>
      <c r="AW10" s="65"/>
      <c r="AX10" s="65"/>
      <c r="AY10" s="65"/>
      <c r="AZ10" s="65"/>
      <c r="BA10" s="65"/>
      <c r="BB10" s="65">
        <f>データ!X6</f>
        <v>2806.29</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57</v>
      </c>
      <c r="O86" s="25" t="str">
        <f>データ!EO6</f>
        <v>【0.23】</v>
      </c>
    </row>
  </sheetData>
  <sheetProtection algorithmName="SHA-512" hashValue="tJ8hQ8C/FJ3RItjdG17OtUok8J4Ud4exhJlxgivdYK57ch/MjjOwPuBs9VLTmssBPVuKbnIG/Upkc33RKJYPjg==" saltValue="OUHZ1+LjlueCSo/G9qbnU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262056</v>
      </c>
      <c r="D6" s="32">
        <f t="shared" si="3"/>
        <v>47</v>
      </c>
      <c r="E6" s="32">
        <f t="shared" si="3"/>
        <v>17</v>
      </c>
      <c r="F6" s="32">
        <f t="shared" si="3"/>
        <v>1</v>
      </c>
      <c r="G6" s="32">
        <f t="shared" si="3"/>
        <v>0</v>
      </c>
      <c r="H6" s="32" t="str">
        <f t="shared" si="3"/>
        <v>京都府　宮津市</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68.59</v>
      </c>
      <c r="Q6" s="33">
        <f t="shared" si="3"/>
        <v>94.53</v>
      </c>
      <c r="R6" s="33">
        <f t="shared" si="3"/>
        <v>3084</v>
      </c>
      <c r="S6" s="33">
        <f t="shared" si="3"/>
        <v>18324</v>
      </c>
      <c r="T6" s="33">
        <f t="shared" si="3"/>
        <v>172.74</v>
      </c>
      <c r="U6" s="33">
        <f t="shared" si="3"/>
        <v>106.08</v>
      </c>
      <c r="V6" s="33">
        <f t="shared" si="3"/>
        <v>12488</v>
      </c>
      <c r="W6" s="33">
        <f t="shared" si="3"/>
        <v>4.45</v>
      </c>
      <c r="X6" s="33">
        <f t="shared" si="3"/>
        <v>2806.29</v>
      </c>
      <c r="Y6" s="34">
        <f>IF(Y7="",NA(),Y7)</f>
        <v>61.32</v>
      </c>
      <c r="Z6" s="34">
        <f t="shared" ref="Z6:AH6" si="4">IF(Z7="",NA(),Z7)</f>
        <v>61.25</v>
      </c>
      <c r="AA6" s="34">
        <f t="shared" si="4"/>
        <v>62</v>
      </c>
      <c r="AB6" s="34">
        <f t="shared" si="4"/>
        <v>63.69</v>
      </c>
      <c r="AC6" s="34">
        <f t="shared" si="4"/>
        <v>65.959999999999994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3050.19</v>
      </c>
      <c r="BG6" s="34">
        <f t="shared" ref="BG6:BO6" si="7">IF(BG7="",NA(),BG7)</f>
        <v>2778.98</v>
      </c>
      <c r="BH6" s="34">
        <f t="shared" si="7"/>
        <v>2625.86</v>
      </c>
      <c r="BI6" s="34">
        <f t="shared" si="7"/>
        <v>1497.81</v>
      </c>
      <c r="BJ6" s="34">
        <f t="shared" si="7"/>
        <v>3456.98</v>
      </c>
      <c r="BK6" s="34">
        <f t="shared" si="7"/>
        <v>1209.95</v>
      </c>
      <c r="BL6" s="34">
        <f t="shared" si="7"/>
        <v>1136.5</v>
      </c>
      <c r="BM6" s="34">
        <f t="shared" si="7"/>
        <v>1118.56</v>
      </c>
      <c r="BN6" s="34">
        <f t="shared" si="7"/>
        <v>1111.31</v>
      </c>
      <c r="BO6" s="34">
        <f t="shared" si="7"/>
        <v>966.33</v>
      </c>
      <c r="BP6" s="33" t="str">
        <f>IF(BP7="","",IF(BP7="-","【-】","【"&amp;SUBSTITUTE(TEXT(BP7,"#,##0.00"),"-","△")&amp;"】"))</f>
        <v>【707.33】</v>
      </c>
      <c r="BQ6" s="34">
        <f>IF(BQ7="",NA(),BQ7)</f>
        <v>52.2</v>
      </c>
      <c r="BR6" s="34">
        <f t="shared" ref="BR6:BZ6" si="8">IF(BR7="",NA(),BR7)</f>
        <v>53.54</v>
      </c>
      <c r="BS6" s="34">
        <f t="shared" si="8"/>
        <v>52.1</v>
      </c>
      <c r="BT6" s="34">
        <f t="shared" si="8"/>
        <v>63.78</v>
      </c>
      <c r="BU6" s="34">
        <f t="shared" si="8"/>
        <v>64.239999999999995</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395.87</v>
      </c>
      <c r="CC6" s="34">
        <f t="shared" ref="CC6:CK6" si="9">IF(CC7="",NA(),CC7)</f>
        <v>390.86</v>
      </c>
      <c r="CD6" s="34">
        <f t="shared" si="9"/>
        <v>400.92</v>
      </c>
      <c r="CE6" s="34">
        <f t="shared" si="9"/>
        <v>325.87</v>
      </c>
      <c r="CF6" s="34">
        <f t="shared" si="9"/>
        <v>324.14999999999998</v>
      </c>
      <c r="CG6" s="34">
        <f t="shared" si="9"/>
        <v>220.67</v>
      </c>
      <c r="CH6" s="34">
        <f t="shared" si="9"/>
        <v>217.82</v>
      </c>
      <c r="CI6" s="34">
        <f t="shared" si="9"/>
        <v>215.28</v>
      </c>
      <c r="CJ6" s="34">
        <f t="shared" si="9"/>
        <v>207.96</v>
      </c>
      <c r="CK6" s="34">
        <f t="shared" si="9"/>
        <v>194.31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55.81</v>
      </c>
      <c r="CS6" s="34">
        <f t="shared" si="10"/>
        <v>54.44</v>
      </c>
      <c r="CT6" s="34">
        <f t="shared" si="10"/>
        <v>54.67</v>
      </c>
      <c r="CU6" s="34">
        <f t="shared" si="10"/>
        <v>53.51</v>
      </c>
      <c r="CV6" s="34">
        <f t="shared" si="10"/>
        <v>53.5</v>
      </c>
      <c r="CW6" s="33" t="str">
        <f>IF(CW7="","",IF(CW7="-","【-】","【"&amp;SUBSTITUTE(TEXT(CW7,"#,##0.00"),"-","△")&amp;"】"))</f>
        <v>【60.13】</v>
      </c>
      <c r="CX6" s="34">
        <f>IF(CX7="",NA(),CX7)</f>
        <v>75.66</v>
      </c>
      <c r="CY6" s="34">
        <f t="shared" ref="CY6:DG6" si="11">IF(CY7="",NA(),CY7)</f>
        <v>80.739999999999995</v>
      </c>
      <c r="CZ6" s="34">
        <f t="shared" si="11"/>
        <v>82.71</v>
      </c>
      <c r="DA6" s="34">
        <f t="shared" si="11"/>
        <v>83.49</v>
      </c>
      <c r="DB6" s="34">
        <f t="shared" si="11"/>
        <v>84.59</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x14ac:dyDescent="0.15">
      <c r="A7" s="27"/>
      <c r="B7" s="36">
        <v>2017</v>
      </c>
      <c r="C7" s="36">
        <v>262056</v>
      </c>
      <c r="D7" s="36">
        <v>47</v>
      </c>
      <c r="E7" s="36">
        <v>17</v>
      </c>
      <c r="F7" s="36">
        <v>1</v>
      </c>
      <c r="G7" s="36">
        <v>0</v>
      </c>
      <c r="H7" s="36" t="s">
        <v>111</v>
      </c>
      <c r="I7" s="36" t="s">
        <v>112</v>
      </c>
      <c r="J7" s="36" t="s">
        <v>113</v>
      </c>
      <c r="K7" s="36" t="s">
        <v>114</v>
      </c>
      <c r="L7" s="36" t="s">
        <v>115</v>
      </c>
      <c r="M7" s="36" t="s">
        <v>116</v>
      </c>
      <c r="N7" s="37" t="s">
        <v>117</v>
      </c>
      <c r="O7" s="37" t="s">
        <v>118</v>
      </c>
      <c r="P7" s="37">
        <v>68.59</v>
      </c>
      <c r="Q7" s="37">
        <v>94.53</v>
      </c>
      <c r="R7" s="37">
        <v>3084</v>
      </c>
      <c r="S7" s="37">
        <v>18324</v>
      </c>
      <c r="T7" s="37">
        <v>172.74</v>
      </c>
      <c r="U7" s="37">
        <v>106.08</v>
      </c>
      <c r="V7" s="37">
        <v>12488</v>
      </c>
      <c r="W7" s="37">
        <v>4.45</v>
      </c>
      <c r="X7" s="37">
        <v>2806.29</v>
      </c>
      <c r="Y7" s="37">
        <v>61.32</v>
      </c>
      <c r="Z7" s="37">
        <v>61.25</v>
      </c>
      <c r="AA7" s="37">
        <v>62</v>
      </c>
      <c r="AB7" s="37">
        <v>63.69</v>
      </c>
      <c r="AC7" s="37">
        <v>65.959999999999994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3050.19</v>
      </c>
      <c r="BG7" s="37">
        <v>2778.98</v>
      </c>
      <c r="BH7" s="37">
        <v>2625.86</v>
      </c>
      <c r="BI7" s="37">
        <v>1497.81</v>
      </c>
      <c r="BJ7" s="37">
        <v>3456.98</v>
      </c>
      <c r="BK7" s="37">
        <v>1209.95</v>
      </c>
      <c r="BL7" s="37">
        <v>1136.5</v>
      </c>
      <c r="BM7" s="37">
        <v>1118.56</v>
      </c>
      <c r="BN7" s="37">
        <v>1111.31</v>
      </c>
      <c r="BO7" s="37">
        <v>966.33</v>
      </c>
      <c r="BP7" s="37">
        <v>707.33</v>
      </c>
      <c r="BQ7" s="37">
        <v>52.2</v>
      </c>
      <c r="BR7" s="37">
        <v>53.54</v>
      </c>
      <c r="BS7" s="37">
        <v>52.1</v>
      </c>
      <c r="BT7" s="37">
        <v>63.78</v>
      </c>
      <c r="BU7" s="37">
        <v>64.239999999999995</v>
      </c>
      <c r="BV7" s="37">
        <v>69.48</v>
      </c>
      <c r="BW7" s="37">
        <v>71.650000000000006</v>
      </c>
      <c r="BX7" s="37">
        <v>72.33</v>
      </c>
      <c r="BY7" s="37">
        <v>75.540000000000006</v>
      </c>
      <c r="BZ7" s="37">
        <v>81.739999999999995</v>
      </c>
      <c r="CA7" s="37">
        <v>101.26</v>
      </c>
      <c r="CB7" s="37">
        <v>395.87</v>
      </c>
      <c r="CC7" s="37">
        <v>390.86</v>
      </c>
      <c r="CD7" s="37">
        <v>400.92</v>
      </c>
      <c r="CE7" s="37">
        <v>325.87</v>
      </c>
      <c r="CF7" s="37">
        <v>324.14999999999998</v>
      </c>
      <c r="CG7" s="37">
        <v>220.67</v>
      </c>
      <c r="CH7" s="37">
        <v>217.82</v>
      </c>
      <c r="CI7" s="37">
        <v>215.28</v>
      </c>
      <c r="CJ7" s="37">
        <v>207.96</v>
      </c>
      <c r="CK7" s="37">
        <v>194.31</v>
      </c>
      <c r="CL7" s="37">
        <v>136.38999999999999</v>
      </c>
      <c r="CM7" s="37" t="s">
        <v>117</v>
      </c>
      <c r="CN7" s="37" t="s">
        <v>117</v>
      </c>
      <c r="CO7" s="37" t="s">
        <v>117</v>
      </c>
      <c r="CP7" s="37" t="s">
        <v>117</v>
      </c>
      <c r="CQ7" s="37" t="s">
        <v>117</v>
      </c>
      <c r="CR7" s="37">
        <v>55.81</v>
      </c>
      <c r="CS7" s="37">
        <v>54.44</v>
      </c>
      <c r="CT7" s="37">
        <v>54.67</v>
      </c>
      <c r="CU7" s="37">
        <v>53.51</v>
      </c>
      <c r="CV7" s="37">
        <v>53.5</v>
      </c>
      <c r="CW7" s="37">
        <v>60.13</v>
      </c>
      <c r="CX7" s="37">
        <v>75.66</v>
      </c>
      <c r="CY7" s="37">
        <v>80.739999999999995</v>
      </c>
      <c r="CZ7" s="37">
        <v>82.71</v>
      </c>
      <c r="DA7" s="37">
        <v>83.49</v>
      </c>
      <c r="DB7" s="37">
        <v>84.59</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