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346\Desktop\310122【京都府 依頼　２月８日（火）〆】平成29年度決算「経営比較分析表」の分析等について\様式\"/>
    </mc:Choice>
  </mc:AlternateContent>
  <workbookProtection workbookAlgorithmName="SHA-512" workbookHashValue="vEl9OnY0BTtrMo1sLkf6LLs1uJqibRFVeSuOKQf0JqlkP3EYT3JhvV/iPmOIULXr6i3ehnrlvXGbJE3s+20M6Q==" workbookSaltValue="gaOObrw/lnvHPHjqNe1hw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CS30" i="4"/>
  <c r="HJ30" i="4"/>
  <c r="C11" i="5"/>
  <c r="D11" i="5"/>
  <c r="E11" i="5"/>
  <c r="B11" i="5"/>
  <c r="BK76" i="4" l="1"/>
  <c r="LH51" i="4"/>
  <c r="LT76" i="4"/>
  <c r="GQ51" i="4"/>
  <c r="LH30" i="4"/>
  <c r="BZ30" i="4"/>
  <c r="IE76" i="4"/>
  <c r="BZ51" i="4"/>
  <c r="GQ30" i="4"/>
  <c r="HP76" i="4"/>
  <c r="BG30" i="4"/>
  <c r="KO51" i="4"/>
  <c r="AV76" i="4"/>
  <c r="LE76" i="4"/>
  <c r="FX51" i="4"/>
  <c r="KO30" i="4"/>
  <c r="BG51" i="4"/>
  <c r="FX30" i="4"/>
  <c r="KP76" i="4"/>
  <c r="JV30" i="4"/>
  <c r="HA76" i="4"/>
  <c r="AN51" i="4"/>
  <c r="FE30" i="4"/>
  <c r="FE51" i="4"/>
  <c r="AN30" i="4"/>
  <c r="AG76" i="4"/>
  <c r="JV51" i="4"/>
  <c r="KA76" i="4"/>
  <c r="EL51" i="4"/>
  <c r="JC30" i="4"/>
  <c r="GL76" i="4"/>
  <c r="EL30" i="4"/>
  <c r="U51" i="4"/>
  <c r="U30" i="4"/>
  <c r="R76" i="4"/>
  <c r="JC51"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<sst xmlns="http://schemas.openxmlformats.org/spreadsheetml/2006/main" count="287" uniqueCount="139">
  <si>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</si>
  <si>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</si>
  <si>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</si>
  <si>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</si>
  <si>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</si>
  <si>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</si>
  <si>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</si>
  <si>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</si>
  <si>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</si>
  <si>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</si>
  <si>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</si>
  <si>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</si>
  <si>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</si>
  <si>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</si>
  <si>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</si>
  <si>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</si>
  <si>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</si>
  <si>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</si>
  <si>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</si>
  <si>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</si>
  <si>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</si>
  <si>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</si>
  <si>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</si>
  <si>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</si>
  <si>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</si>
  <si>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</si>
  <si>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</si>
  <si>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</si>
  <si>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</si>
  <si>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</si>
  <si>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</si>
  <si>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</si>
  <si>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</si>
  <si>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</si>
  <si>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</si>
  <si>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</si>
  <si>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</si>
  <si>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</si>
  <si>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</si>
  <si>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</si>
  <si>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</si>
  <si>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</si>
  <si>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</si>
  <si>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</si>
  <si>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</si>
  <si>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</si>
  <si>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</si>
  <si>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</si>
  <si>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</si>
  <si>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</si>
  <si>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</si>
  <si>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</si>
  <si>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</si>
  <si>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</si>
  <si>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</si>
  <si>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</si>
  <si>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</si>
  <si>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</si>
  <si>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</si>
  <si>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</si>
  <si>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</si>
  <si>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</si>
  <si>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</si>
  <si>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</si>
  <si>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</si>
  <si>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</si>
  <si>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</si>
  <si>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</si>
  <si>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</si>
  <si>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</si>
  <si>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</si>
  <si>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</si>
  <si>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</si>
  <si>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</si>
  <si>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</si>
  <si>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</si>
  <si>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</si>
  <si>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</si>
  <si>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</si>
  <si>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</si>
  <si>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</si>
  <si>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</si>
  <si>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</si>
  <si>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</si>
  <si>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</si>
  <si>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</si>
  <si>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</si>
  <si>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</si>
  <si>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</si>
  <si>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</si>
  <si>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</si>
  <si>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</si>
  <si>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</si>
  <si>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</si>
  <si>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</si>
  <si>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</si>
  <si>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</si>
  <si>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</si>
  <si>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</si>
  <si>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</si>
  <si>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</si>
  <si>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</si>
  <si>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</si>
  <si>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</si>
  <si>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</si>
  <si>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</si>
  <si>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</si>
  <si>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</si>
  <si>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</si>
  <si>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</si>
  <si>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</si>
  <si>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</si>
  <si>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</si>
  <si>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</si>
  <si>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</si>
  <si>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</si>
  <si>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</si>
  <si>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宮津市</t>
  </si>
  <si>
    <t>天橋立駐車場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</si>
  <si>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</si>
  <si>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</si>
  <si>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</si>
  <si>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</si>
  <si>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</si>
  <si>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</si>
  <si>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</si>
  <si>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</si>
  <si>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</si>
  <si>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</si>
  <si>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</si>
  <si>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</si>
  <si>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</si>
  <si>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</si>
  <si>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</si>
  <si>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</si>
  <si>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本駐車場は都市公園（文珠浜公園）と一体であり、敷地地価は駐車場及び公園に係る金額である。</t>
    <rPh sb="0" eb="1">
      <t>ホン</t>
    </rPh>
    <rPh sb="1" eb="3">
      <t>チュウシャ</t>
    </rPh>
    <rPh sb="3" eb="4">
      <t>バ</t>
    </rPh>
    <rPh sb="5" eb="7">
      <t>トシ</t>
    </rPh>
    <rPh sb="7" eb="9">
      <t>コウエン</t>
    </rPh>
    <rPh sb="10" eb="12">
      <t>モンジュ</t>
    </rPh>
    <rPh sb="12" eb="13">
      <t>ハマ</t>
    </rPh>
    <rPh sb="13" eb="15">
      <t>コウエン</t>
    </rPh>
    <rPh sb="17" eb="19">
      <t>イッタイ</t>
    </rPh>
    <rPh sb="23" eb="25">
      <t>シキチ</t>
    </rPh>
    <rPh sb="25" eb="27">
      <t>チカ</t>
    </rPh>
    <rPh sb="28" eb="30">
      <t>チュウシャ</t>
    </rPh>
    <rPh sb="30" eb="31">
      <t>バ</t>
    </rPh>
    <rPh sb="31" eb="32">
      <t>オヨ</t>
    </rPh>
    <rPh sb="33" eb="35">
      <t>コウエン</t>
    </rPh>
    <rPh sb="36" eb="37">
      <t>カカ</t>
    </rPh>
    <rPh sb="38" eb="40">
      <t>キンガク</t>
    </rPh>
    <phoneticPr fontId="5"/>
  </si>
  <si>
    <t>安定した経営状況であり、公共駐車場としての重要な役割を果たしている。</t>
    <phoneticPr fontId="5"/>
  </si>
  <si>
    <t>天橋立観光の中心地に近い民間駐車場から先に埋まる傾向にあるため、やや遠くに位置する本駐車場は、通年で見ると類似団体に比べ稼働率は低水準である。
一方で、224台の収容台数を誇り、繁忙期の観光客受入やイベント会場としての使用など、地域経済活性に欠かせない施設となっている。</t>
    <rPh sb="0" eb="1">
      <t>テン</t>
    </rPh>
    <rPh sb="1" eb="3">
      <t>ハシダテ</t>
    </rPh>
    <rPh sb="3" eb="5">
      <t>カンコウ</t>
    </rPh>
    <rPh sb="6" eb="8">
      <t>チュウシン</t>
    </rPh>
    <rPh sb="8" eb="9">
      <t>チ</t>
    </rPh>
    <rPh sb="10" eb="11">
      <t>チカ</t>
    </rPh>
    <rPh sb="12" eb="14">
      <t>ミンカン</t>
    </rPh>
    <rPh sb="14" eb="16">
      <t>チュウシャ</t>
    </rPh>
    <rPh sb="16" eb="17">
      <t>バ</t>
    </rPh>
    <rPh sb="19" eb="20">
      <t>サキ</t>
    </rPh>
    <rPh sb="21" eb="22">
      <t>ウ</t>
    </rPh>
    <rPh sb="24" eb="26">
      <t>ケイコウ</t>
    </rPh>
    <rPh sb="34" eb="35">
      <t>トオ</t>
    </rPh>
    <rPh sb="37" eb="39">
      <t>イチ</t>
    </rPh>
    <rPh sb="41" eb="42">
      <t>ホン</t>
    </rPh>
    <rPh sb="42" eb="44">
      <t>チュウシャ</t>
    </rPh>
    <rPh sb="44" eb="45">
      <t>バ</t>
    </rPh>
    <rPh sb="47" eb="49">
      <t>ツウネン</t>
    </rPh>
    <rPh sb="50" eb="51">
      <t>ミ</t>
    </rPh>
    <rPh sb="53" eb="55">
      <t>ルイジ</t>
    </rPh>
    <rPh sb="55" eb="57">
      <t>ダンタイ</t>
    </rPh>
    <rPh sb="58" eb="59">
      <t>クラ</t>
    </rPh>
    <rPh sb="60" eb="62">
      <t>カドウ</t>
    </rPh>
    <rPh sb="62" eb="63">
      <t>リツ</t>
    </rPh>
    <rPh sb="64" eb="67">
      <t>テイスイジュン</t>
    </rPh>
    <rPh sb="72" eb="74">
      <t>イッポウ</t>
    </rPh>
    <rPh sb="79" eb="80">
      <t>ダイ</t>
    </rPh>
    <rPh sb="81" eb="83">
      <t>シュウヨウ</t>
    </rPh>
    <rPh sb="83" eb="84">
      <t>ダイ</t>
    </rPh>
    <rPh sb="84" eb="85">
      <t>スウ</t>
    </rPh>
    <rPh sb="86" eb="87">
      <t>ホコ</t>
    </rPh>
    <rPh sb="89" eb="91">
      <t>ハンボウ</t>
    </rPh>
    <rPh sb="91" eb="92">
      <t>キ</t>
    </rPh>
    <rPh sb="93" eb="95">
      <t>カンコウ</t>
    </rPh>
    <rPh sb="95" eb="96">
      <t>キャク</t>
    </rPh>
    <rPh sb="96" eb="98">
      <t>ウケイレ</t>
    </rPh>
    <rPh sb="103" eb="105">
      <t>カイジョウ</t>
    </rPh>
    <rPh sb="109" eb="111">
      <t>シヨウ</t>
    </rPh>
    <rPh sb="114" eb="116">
      <t>チイキ</t>
    </rPh>
    <rPh sb="116" eb="118">
      <t>ケイザイ</t>
    </rPh>
    <rPh sb="118" eb="120">
      <t>カッセイ</t>
    </rPh>
    <rPh sb="121" eb="122">
      <t>カ</t>
    </rPh>
    <rPh sb="126" eb="128">
      <t>シセツ</t>
    </rPh>
    <phoneticPr fontId="5"/>
  </si>
  <si>
    <t>天橋立駐車場は、日本三景「天橋立」へ徒歩10分とやや遠い位置にあるものの、観光シーズンを中心に継続した収益をあげており、H28、H29と収益的収支比率200%を超え、また、他会計からの補助金も無い健全な経営を行っている。
※本事業は一般会計にて統合運用
※H28より会計処理を変更
平成27年度決算まで、料金収入額を支出額と同額とし、未計上分の収入額を一般会計の使用料収入として計上していたが、この仕訳では建設改良事業費等の臨時的経費の有無に応じて料金収入額が急増・急
減することになるため、平成28年度から料金収入は正味の額を計上し、利益分は一般会計繰出金として計上。</t>
    <rPh sb="0" eb="1">
      <t>テン</t>
    </rPh>
    <rPh sb="1" eb="3">
      <t>ハシダテ</t>
    </rPh>
    <rPh sb="18" eb="20">
      <t>トホ</t>
    </rPh>
    <rPh sb="22" eb="23">
      <t>フン</t>
    </rPh>
    <rPh sb="26" eb="27">
      <t>トオ</t>
    </rPh>
    <rPh sb="28" eb="30">
      <t>イチ</t>
    </rPh>
    <rPh sb="37" eb="39">
      <t>カンコウ</t>
    </rPh>
    <rPh sb="44" eb="46">
      <t>チュウシン</t>
    </rPh>
    <rPh sb="47" eb="49">
      <t>ケイゾク</t>
    </rPh>
    <rPh sb="51" eb="53">
      <t>シュウエキ</t>
    </rPh>
    <rPh sb="68" eb="70">
      <t>シュウエキ</t>
    </rPh>
    <rPh sb="70" eb="71">
      <t>テキ</t>
    </rPh>
    <rPh sb="71" eb="73">
      <t>シュウシ</t>
    </rPh>
    <rPh sb="73" eb="74">
      <t>ヒ</t>
    </rPh>
    <rPh sb="74" eb="75">
      <t>リツ</t>
    </rPh>
    <rPh sb="80" eb="81">
      <t>コ</t>
    </rPh>
    <rPh sb="86" eb="87">
      <t>タ</t>
    </rPh>
    <rPh sb="87" eb="89">
      <t>カイケイ</t>
    </rPh>
    <rPh sb="92" eb="95">
      <t>ホジョキン</t>
    </rPh>
    <rPh sb="96" eb="97">
      <t>ナ</t>
    </rPh>
    <rPh sb="98" eb="100">
      <t>ケンゼン</t>
    </rPh>
    <rPh sb="101" eb="103">
      <t>ケイエイ</t>
    </rPh>
    <rPh sb="104" eb="10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</si>
</sst>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284.8</c:v>
                </c:pt>
                <c:pt idx="4">
                  <c:v>250.7</c:v>
                </c:pt>
              </c:numCache>
            </c:numRef>
          </c:val>
          <c:extLst>
            <c:ext xmlns:c16="http://schemas.microsoft.com/office/drawing/2014/chart" uri="{C3380CC4-5D6E-409C-BE32-E72D297353CC}">
              <c16:uniqueId val="{00000000-29FF-4241-82E8-901B2D6C5A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29FF-4241-82E8-901B2D6C5A2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91-411D-A1D6-34FA4FE6FA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2991-411D-A1D6-34FA4FE6FAD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FEC4-484F-B2DB-BE67DFFDF0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EC4-484F-B2DB-BE67DFFDF09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29EA-40ED-8372-0555490CADA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9EA-40ED-8372-0555490CADA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06-4443-94B8-5699E4A4E18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FF06-4443-94B8-5699E4A4E18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A5-4FC5-A0E2-E4A4E28ECC0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58A5-4FC5-A0E2-E4A4E28ECC0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16.399999999999999</c:v>
                </c:pt>
                <c:pt idx="1">
                  <c:v>16</c:v>
                </c:pt>
                <c:pt idx="2">
                  <c:v>24.9</c:v>
                </c:pt>
                <c:pt idx="3">
                  <c:v>23.2</c:v>
                </c:pt>
                <c:pt idx="4">
                  <c:v>21</c:v>
                </c:pt>
              </c:numCache>
            </c:numRef>
          </c:val>
          <c:extLst>
            <c:ext xmlns:c16="http://schemas.microsoft.com/office/drawing/2014/chart" uri="{C3380CC4-5D6E-409C-BE32-E72D297353CC}">
              <c16:uniqueId val="{00000000-856D-481D-B2CF-D499115AF4C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856D-481D-B2CF-D499115AF4C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0</c:v>
                </c:pt>
                <c:pt idx="2">
                  <c:v>0</c:v>
                </c:pt>
                <c:pt idx="3">
                  <c:v>64.900000000000006</c:v>
                </c:pt>
                <c:pt idx="4">
                  <c:v>60.1</c:v>
                </c:pt>
              </c:numCache>
            </c:numRef>
          </c:val>
          <c:extLst>
            <c:ext xmlns:c16="http://schemas.microsoft.com/office/drawing/2014/chart" uri="{C3380CC4-5D6E-409C-BE32-E72D297353CC}">
              <c16:uniqueId val="{00000000-5AF7-4FDA-A3CF-FA423D026A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5AF7-4FDA-A3CF-FA423D026AB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0</c:v>
                </c:pt>
                <c:pt idx="1">
                  <c:v>0</c:v>
                </c:pt>
                <c:pt idx="2">
                  <c:v>0</c:v>
                </c:pt>
                <c:pt idx="3">
                  <c:v>7294</c:v>
                </c:pt>
                <c:pt idx="4">
                  <c:v>6130</c:v>
                </c:pt>
              </c:numCache>
            </c:numRef>
          </c:val>
          <c:extLst>
            <c:ext xmlns:c16="http://schemas.microsoft.com/office/drawing/2014/chart" uri="{C3380CC4-5D6E-409C-BE32-E72D297353CC}">
              <c16:uniqueId val="{00000000-4E5D-4FB0-80BD-B3B91CB61A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4E5D-4FB0-80BD-B3B91CB61A1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X1" zoomScale="70" zoomScaleNormal="7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京都府宮津市　天橋立駐車場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8000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224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284.8</v>
      </c>
      <c r="CA31" s="110"/>
      <c r="CB31" s="110"/>
      <c r="CC31" s="110"/>
      <c r="CD31" s="110"/>
      <c r="CE31" s="110"/>
      <c r="CF31" s="110"/>
      <c r="CG31" s="110"/>
      <c r="CH31" s="110"/>
      <c r="CI31" s="110"/>
      <c r="CJ31" s="110"/>
      <c r="CK31" s="110"/>
      <c r="CL31" s="110"/>
      <c r="CM31" s="110"/>
      <c r="CN31" s="110"/>
      <c r="CO31" s="110"/>
      <c r="CP31" s="110"/>
      <c r="CQ31" s="110"/>
      <c r="CR31" s="110"/>
      <c r="CS31" s="110">
        <f>データ!AC7</f>
        <v>250.7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16.399999999999999</v>
      </c>
      <c r="JD31" s="81"/>
      <c r="JE31" s="81"/>
      <c r="JF31" s="81"/>
      <c r="JG31" s="81"/>
      <c r="JH31" s="81"/>
      <c r="JI31" s="81"/>
      <c r="JJ31" s="81"/>
      <c r="JK31" s="81"/>
      <c r="JL31" s="81"/>
      <c r="JM31" s="81"/>
      <c r="JN31" s="81"/>
      <c r="JO31" s="81"/>
      <c r="JP31" s="81"/>
      <c r="JQ31" s="81"/>
      <c r="JR31" s="81"/>
      <c r="JS31" s="81"/>
      <c r="JT31" s="81"/>
      <c r="JU31" s="82"/>
      <c r="JV31" s="80">
        <f>データ!DL7</f>
        <v>16</v>
      </c>
      <c r="JW31" s="81"/>
      <c r="JX31" s="81"/>
      <c r="JY31" s="81"/>
      <c r="JZ31" s="81"/>
      <c r="KA31" s="81"/>
      <c r="KB31" s="81"/>
      <c r="KC31" s="81"/>
      <c r="KD31" s="81"/>
      <c r="KE31" s="81"/>
      <c r="KF31" s="81"/>
      <c r="KG31" s="81"/>
      <c r="KH31" s="81"/>
      <c r="KI31" s="81"/>
      <c r="KJ31" s="81"/>
      <c r="KK31" s="81"/>
      <c r="KL31" s="81"/>
      <c r="KM31" s="81"/>
      <c r="KN31" s="82"/>
      <c r="KO31" s="80">
        <f>データ!DM7</f>
        <v>24.9</v>
      </c>
      <c r="KP31" s="81"/>
      <c r="KQ31" s="81"/>
      <c r="KR31" s="81"/>
      <c r="KS31" s="81"/>
      <c r="KT31" s="81"/>
      <c r="KU31" s="81"/>
      <c r="KV31" s="81"/>
      <c r="KW31" s="81"/>
      <c r="KX31" s="81"/>
      <c r="KY31" s="81"/>
      <c r="KZ31" s="81"/>
      <c r="LA31" s="81"/>
      <c r="LB31" s="81"/>
      <c r="LC31" s="81"/>
      <c r="LD31" s="81"/>
      <c r="LE31" s="81"/>
      <c r="LF31" s="81"/>
      <c r="LG31" s="82"/>
      <c r="LH31" s="80">
        <f>データ!DN7</f>
        <v>23.2</v>
      </c>
      <c r="LI31" s="81"/>
      <c r="LJ31" s="81"/>
      <c r="LK31" s="81"/>
      <c r="LL31" s="81"/>
      <c r="LM31" s="81"/>
      <c r="LN31" s="81"/>
      <c r="LO31" s="81"/>
      <c r="LP31" s="81"/>
      <c r="LQ31" s="81"/>
      <c r="LR31" s="81"/>
      <c r="LS31" s="81"/>
      <c r="LT31" s="81"/>
      <c r="LU31" s="81"/>
      <c r="LV31" s="81"/>
      <c r="LW31" s="81"/>
      <c r="LX31" s="81"/>
      <c r="LY31" s="81"/>
      <c r="LZ31" s="82"/>
      <c r="MA31" s="80">
        <f>データ!DO7</f>
        <v>21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64.900000000000006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60.1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0</v>
      </c>
      <c r="JD52" s="109"/>
      <c r="JE52" s="109"/>
      <c r="JF52" s="109"/>
      <c r="JG52" s="109"/>
      <c r="JH52" s="109"/>
      <c r="JI52" s="109"/>
      <c r="JJ52" s="109"/>
      <c r="JK52" s="109"/>
      <c r="JL52" s="109"/>
      <c r="JM52" s="109"/>
      <c r="JN52" s="109"/>
      <c r="JO52" s="109"/>
      <c r="JP52" s="109"/>
      <c r="JQ52" s="109"/>
      <c r="JR52" s="109"/>
      <c r="JS52" s="109"/>
      <c r="JT52" s="109"/>
      <c r="JU52" s="109"/>
      <c r="JV52" s="109">
        <f>データ!BR7</f>
        <v>0</v>
      </c>
      <c r="JW52" s="109"/>
      <c r="JX52" s="109"/>
      <c r="JY52" s="109"/>
      <c r="JZ52" s="109"/>
      <c r="KA52" s="109"/>
      <c r="KB52" s="109"/>
      <c r="KC52" s="109"/>
      <c r="KD52" s="109"/>
      <c r="KE52" s="109"/>
      <c r="KF52" s="109"/>
      <c r="KG52" s="109"/>
      <c r="KH52" s="109"/>
      <c r="KI52" s="109"/>
      <c r="KJ52" s="109"/>
      <c r="KK52" s="109"/>
      <c r="KL52" s="109"/>
      <c r="KM52" s="109"/>
      <c r="KN52" s="109"/>
      <c r="KO52" s="109">
        <f>データ!BS7</f>
        <v>0</v>
      </c>
      <c r="KP52" s="109"/>
      <c r="KQ52" s="109"/>
      <c r="KR52" s="109"/>
      <c r="KS52" s="109"/>
      <c r="KT52" s="109"/>
      <c r="KU52" s="109"/>
      <c r="KV52" s="109"/>
      <c r="KW52" s="109"/>
      <c r="KX52" s="109"/>
      <c r="KY52" s="109"/>
      <c r="KZ52" s="109"/>
      <c r="LA52" s="109"/>
      <c r="LB52" s="109"/>
      <c r="LC52" s="109"/>
      <c r="LD52" s="109"/>
      <c r="LE52" s="109"/>
      <c r="LF52" s="109"/>
      <c r="LG52" s="109"/>
      <c r="LH52" s="109">
        <f>データ!BT7</f>
        <v>7294</v>
      </c>
      <c r="LI52" s="109"/>
      <c r="LJ52" s="109"/>
      <c r="LK52" s="109"/>
      <c r="LL52" s="109"/>
      <c r="LM52" s="109"/>
      <c r="LN52" s="109"/>
      <c r="LO52" s="109"/>
      <c r="LP52" s="109"/>
      <c r="LQ52" s="109"/>
      <c r="LR52" s="109"/>
      <c r="LS52" s="109"/>
      <c r="LT52" s="109"/>
      <c r="LU52" s="109"/>
      <c r="LV52" s="109"/>
      <c r="LW52" s="109"/>
      <c r="LX52" s="109"/>
      <c r="LY52" s="109"/>
      <c r="LZ52" s="109"/>
      <c r="MA52" s="109">
        <f>データ!BU7</f>
        <v>6130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131011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kD7k2xPnuqiQaWVtT6nHP+5cdKdbbG3v/gXd+J1GUbW/gSX+LC3HpfrLGbkVqOu3FB4xXdXIKgno+BKAYcuxw==" saltValue="IKYCSpEBrR9ardh6UT64a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101</v>
      </c>
      <c r="AO5" s="59" t="s">
        <v>102</v>
      </c>
      <c r="AP5" s="59" t="s">
        <v>103</v>
      </c>
      <c r="AQ5" s="59" t="s">
        <v>104</v>
      </c>
      <c r="AR5" s="59" t="s">
        <v>105</v>
      </c>
      <c r="AS5" s="59" t="s">
        <v>106</v>
      </c>
      <c r="AT5" s="59" t="s">
        <v>107</v>
      </c>
      <c r="AU5" s="59" t="s">
        <v>97</v>
      </c>
      <c r="AV5" s="59" t="s">
        <v>108</v>
      </c>
      <c r="AW5" s="59" t="s">
        <v>110</v>
      </c>
      <c r="AX5" s="59" t="s">
        <v>109</v>
      </c>
      <c r="AY5" s="59" t="s">
        <v>101</v>
      </c>
      <c r="AZ5" s="59" t="s">
        <v>102</v>
      </c>
      <c r="BA5" s="59" t="s">
        <v>103</v>
      </c>
      <c r="BB5" s="59" t="s">
        <v>104</v>
      </c>
      <c r="BC5" s="59" t="s">
        <v>105</v>
      </c>
      <c r="BD5" s="59" t="s">
        <v>106</v>
      </c>
      <c r="BE5" s="59" t="s">
        <v>107</v>
      </c>
      <c r="BF5" s="59" t="s">
        <v>97</v>
      </c>
      <c r="BG5" s="59" t="s">
        <v>98</v>
      </c>
      <c r="BH5" s="59" t="s">
        <v>110</v>
      </c>
      <c r="BI5" s="59" t="s">
        <v>109</v>
      </c>
      <c r="BJ5" s="59" t="s">
        <v>101</v>
      </c>
      <c r="BK5" s="59" t="s">
        <v>102</v>
      </c>
      <c r="BL5" s="59" t="s">
        <v>103</v>
      </c>
      <c r="BM5" s="59" t="s">
        <v>104</v>
      </c>
      <c r="BN5" s="59" t="s">
        <v>105</v>
      </c>
      <c r="BO5" s="59" t="s">
        <v>106</v>
      </c>
      <c r="BP5" s="59" t="s">
        <v>107</v>
      </c>
      <c r="BQ5" s="59" t="s">
        <v>111</v>
      </c>
      <c r="BR5" s="59" t="s">
        <v>98</v>
      </c>
      <c r="BS5" s="59" t="s">
        <v>110</v>
      </c>
      <c r="BT5" s="59" t="s">
        <v>100</v>
      </c>
      <c r="BU5" s="59" t="s">
        <v>101</v>
      </c>
      <c r="BV5" s="59" t="s">
        <v>102</v>
      </c>
      <c r="BW5" s="59" t="s">
        <v>103</v>
      </c>
      <c r="BX5" s="59" t="s">
        <v>104</v>
      </c>
      <c r="BY5" s="59" t="s">
        <v>105</v>
      </c>
      <c r="BZ5" s="59" t="s">
        <v>106</v>
      </c>
      <c r="CA5" s="59" t="s">
        <v>107</v>
      </c>
      <c r="CB5" s="59" t="s">
        <v>111</v>
      </c>
      <c r="CC5" s="59" t="s">
        <v>98</v>
      </c>
      <c r="CD5" s="59" t="s">
        <v>99</v>
      </c>
      <c r="CE5" s="59" t="s">
        <v>100</v>
      </c>
      <c r="CF5" s="59" t="s">
        <v>101</v>
      </c>
      <c r="CG5" s="59" t="s">
        <v>102</v>
      </c>
      <c r="CH5" s="59" t="s">
        <v>103</v>
      </c>
      <c r="CI5" s="59" t="s">
        <v>104</v>
      </c>
      <c r="CJ5" s="59" t="s">
        <v>105</v>
      </c>
      <c r="CK5" s="59" t="s">
        <v>106</v>
      </c>
      <c r="CL5" s="59" t="s">
        <v>107</v>
      </c>
      <c r="CM5" s="151"/>
      <c r="CN5" s="151"/>
      <c r="CO5" s="59" t="s">
        <v>97</v>
      </c>
      <c r="CP5" s="59" t="s">
        <v>98</v>
      </c>
      <c r="CQ5" s="59" t="s">
        <v>110</v>
      </c>
      <c r="CR5" s="59" t="s">
        <v>100</v>
      </c>
      <c r="CS5" s="59" t="s">
        <v>101</v>
      </c>
      <c r="CT5" s="59" t="s">
        <v>102</v>
      </c>
      <c r="CU5" s="59" t="s">
        <v>103</v>
      </c>
      <c r="CV5" s="59" t="s">
        <v>104</v>
      </c>
      <c r="CW5" s="59" t="s">
        <v>105</v>
      </c>
      <c r="CX5" s="59" t="s">
        <v>106</v>
      </c>
      <c r="CY5" s="59" t="s">
        <v>107</v>
      </c>
      <c r="CZ5" s="59" t="s">
        <v>97</v>
      </c>
      <c r="DA5" s="59" t="s">
        <v>108</v>
      </c>
      <c r="DB5" s="59" t="s">
        <v>110</v>
      </c>
      <c r="DC5" s="59" t="s">
        <v>100</v>
      </c>
      <c r="DD5" s="59" t="s">
        <v>112</v>
      </c>
      <c r="DE5" s="59" t="s">
        <v>102</v>
      </c>
      <c r="DF5" s="59" t="s">
        <v>103</v>
      </c>
      <c r="DG5" s="59" t="s">
        <v>104</v>
      </c>
      <c r="DH5" s="59" t="s">
        <v>105</v>
      </c>
      <c r="DI5" s="59" t="s">
        <v>106</v>
      </c>
      <c r="DJ5" s="59" t="s">
        <v>44</v>
      </c>
      <c r="DK5" s="59" t="s">
        <v>97</v>
      </c>
      <c r="DL5" s="59" t="s">
        <v>108</v>
      </c>
      <c r="DM5" s="59" t="s">
        <v>110</v>
      </c>
      <c r="DN5" s="59" t="s">
        <v>109</v>
      </c>
      <c r="DO5" s="59" t="s">
        <v>101</v>
      </c>
      <c r="DP5" s="59" t="s">
        <v>102</v>
      </c>
      <c r="DQ5" s="59" t="s">
        <v>103</v>
      </c>
      <c r="DR5" s="59" t="s">
        <v>104</v>
      </c>
      <c r="DS5" s="59" t="s">
        <v>105</v>
      </c>
      <c r="DT5" s="59" t="s">
        <v>106</v>
      </c>
      <c r="DU5" s="59" t="s">
        <v>107</v>
      </c>
    </row>
    <row r="6" spans="1:125" s="66" customFormat="1" x14ac:dyDescent="0.15">
      <c r="A6" s="49" t="s">
        <v>113</v>
      </c>
      <c r="B6" s="60">
        <f>B8</f>
        <v>2017</v>
      </c>
      <c r="C6" s="60">
        <f t="shared" ref="C6:X6" si="1">C8</f>
        <v>262056</v>
      </c>
      <c r="D6" s="60">
        <f t="shared" si="1"/>
        <v>47</v>
      </c>
      <c r="E6" s="60">
        <f t="shared" si="1"/>
        <v>14</v>
      </c>
      <c r="F6" s="60">
        <f t="shared" si="1"/>
        <v>0</v>
      </c>
      <c r="G6" s="60">
        <f t="shared" si="1"/>
        <v>1</v>
      </c>
      <c r="H6" s="60" t="str">
        <f>SUBSTITUTE(H8,"　","")</f>
        <v>京都府宮津市</v>
      </c>
      <c r="I6" s="60" t="str">
        <f t="shared" si="1"/>
        <v>天橋立駐車場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18</v>
      </c>
      <c r="S6" s="62" t="str">
        <f t="shared" si="1"/>
        <v>商業施設</v>
      </c>
      <c r="T6" s="62" t="str">
        <f t="shared" si="1"/>
        <v>無</v>
      </c>
      <c r="U6" s="63">
        <f t="shared" si="1"/>
        <v>8000</v>
      </c>
      <c r="V6" s="63">
        <f t="shared" si="1"/>
        <v>224</v>
      </c>
      <c r="W6" s="63">
        <f t="shared" si="1"/>
        <v>1200</v>
      </c>
      <c r="X6" s="62" t="str">
        <f t="shared" si="1"/>
        <v>導入なし</v>
      </c>
      <c r="Y6" s="64">
        <f>IF(Y8="-",NA(),Y8)</f>
        <v>100</v>
      </c>
      <c r="Z6" s="64">
        <f t="shared" ref="Z6:AH6" si="2">IF(Z8="-",NA(),Z8)</f>
        <v>100</v>
      </c>
      <c r="AA6" s="64">
        <f t="shared" si="2"/>
        <v>100</v>
      </c>
      <c r="AB6" s="64">
        <f t="shared" si="2"/>
        <v>284.8</v>
      </c>
      <c r="AC6" s="64">
        <f t="shared" si="2"/>
        <v>250.7</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0</v>
      </c>
      <c r="BG6" s="64">
        <f t="shared" ref="BG6:BO6" si="5">IF(BG8="-",NA(),BG8)</f>
        <v>0</v>
      </c>
      <c r="BH6" s="64">
        <f t="shared" si="5"/>
        <v>0</v>
      </c>
      <c r="BI6" s="64">
        <f t="shared" si="5"/>
        <v>64.900000000000006</v>
      </c>
      <c r="BJ6" s="64">
        <f t="shared" si="5"/>
        <v>60.1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0</v>
      </c>
      <c r="BR6" s="65">
        <f t="shared" ref="BR6:BZ6" si="6">IF(BR8="-",NA(),BR8)</f>
        <v>0</v>
      </c>
      <c r="BS6" s="65">
        <f t="shared" si="6"/>
        <v>0</v>
      </c>
      <c r="BT6" s="65">
        <f t="shared" si="6"/>
        <v>7294</v>
      </c>
      <c r="BU6" s="65">
        <f t="shared" si="6"/>
        <v>6130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114</v>
      </c>
      <c r="CM6" s="63">
        <f t="shared" ref="CM6:CN6" si="7">CM8</f>
        <v>131011</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16.399999999999999</v>
      </c>
      <c r="DL6" s="64">
        <f t="shared" ref="DL6:DT6" si="9">IF(DL8="-",NA(),DL8)</f>
        <v>16</v>
      </c>
      <c r="DM6" s="64">
        <f t="shared" si="9"/>
        <v>24.9</v>
      </c>
      <c r="DN6" s="64">
        <f t="shared" si="9"/>
        <v>23.2</v>
      </c>
      <c r="DO6" s="64">
        <f t="shared" si="9"/>
        <v>21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115</v>
      </c>
      <c r="B7" s="60">
        <f t="shared" ref="B7:X7" si="10">B8</f>
        <v>2017</v>
      </c>
      <c r="C7" s="60">
        <f t="shared" si="10"/>
        <v>262056</v>
      </c>
      <c r="D7" s="60">
        <f t="shared" si="10"/>
        <v>47</v>
      </c>
      <c r="E7" s="60">
        <f t="shared" si="10"/>
        <v>14</v>
      </c>
      <c r="F7" s="60">
        <f t="shared" si="10"/>
        <v>0</v>
      </c>
      <c r="G7" s="60">
        <f t="shared" si="10"/>
        <v>1</v>
      </c>
      <c r="H7" s="60" t="str">
        <f t="shared" si="10"/>
        <v>京都府　宮津市</v>
      </c>
      <c r="I7" s="60" t="str">
        <f t="shared" si="10"/>
        <v>天橋立駐車場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18</v>
      </c>
      <c r="S7" s="62" t="str">
        <f t="shared" si="10"/>
        <v>商業施設</v>
      </c>
      <c r="T7" s="62" t="str">
        <f t="shared" si="10"/>
        <v>無</v>
      </c>
      <c r="U7" s="63">
        <f t="shared" si="10"/>
        <v>8000</v>
      </c>
      <c r="V7" s="63">
        <f t="shared" si="10"/>
        <v>224</v>
      </c>
      <c r="W7" s="63">
        <f t="shared" si="10"/>
        <v>1200</v>
      </c>
      <c r="X7" s="62" t="str">
        <f t="shared" si="10"/>
        <v>導入なし</v>
      </c>
      <c r="Y7" s="64">
        <f>Y8</f>
        <v>100</v>
      </c>
      <c r="Z7" s="64">
        <f t="shared" ref="Z7:AH7" si="11">Z8</f>
        <v>100</v>
      </c>
      <c r="AA7" s="64">
        <f t="shared" si="11"/>
        <v>100</v>
      </c>
      <c r="AB7" s="64">
        <f t="shared" si="11"/>
        <v>284.8</v>
      </c>
      <c r="AC7" s="64">
        <f t="shared" si="11"/>
        <v>250.7</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0</v>
      </c>
      <c r="BG7" s="64">
        <f t="shared" ref="BG7:BO7" si="14">BG8</f>
        <v>0</v>
      </c>
      <c r="BH7" s="64">
        <f t="shared" si="14"/>
        <v>0</v>
      </c>
      <c r="BI7" s="64">
        <f t="shared" si="14"/>
        <v>64.900000000000006</v>
      </c>
      <c r="BJ7" s="64">
        <f t="shared" si="14"/>
        <v>60.1</v>
      </c>
      <c r="BK7" s="64">
        <f t="shared" si="14"/>
        <v>37.6</v>
      </c>
      <c r="BL7" s="64">
        <f t="shared" si="14"/>
        <v>40.700000000000003</v>
      </c>
      <c r="BM7" s="64">
        <f t="shared" si="14"/>
        <v>38.200000000000003</v>
      </c>
      <c r="BN7" s="64">
        <f t="shared" si="14"/>
        <v>34.6</v>
      </c>
      <c r="BO7" s="64">
        <f t="shared" si="14"/>
        <v>37.6</v>
      </c>
      <c r="BP7" s="61"/>
      <c r="BQ7" s="65">
        <f>BQ8</f>
        <v>0</v>
      </c>
      <c r="BR7" s="65">
        <f t="shared" ref="BR7:BZ7" si="15">BR8</f>
        <v>0</v>
      </c>
      <c r="BS7" s="65">
        <f t="shared" si="15"/>
        <v>0</v>
      </c>
      <c r="BT7" s="65">
        <f t="shared" si="15"/>
        <v>7294</v>
      </c>
      <c r="BU7" s="65">
        <f t="shared" si="15"/>
        <v>6130</v>
      </c>
      <c r="BV7" s="65">
        <f t="shared" si="15"/>
        <v>6777</v>
      </c>
      <c r="BW7" s="65">
        <f t="shared" si="15"/>
        <v>7496</v>
      </c>
      <c r="BX7" s="65">
        <f t="shared" si="15"/>
        <v>6967</v>
      </c>
      <c r="BY7" s="65">
        <f t="shared" si="15"/>
        <v>7138</v>
      </c>
      <c r="BZ7" s="65">
        <f t="shared" si="15"/>
        <v>8131</v>
      </c>
      <c r="CA7" s="63"/>
      <c r="CB7" s="64" t="s">
        <v>116</v>
      </c>
      <c r="CC7" s="64" t="s">
        <v>116</v>
      </c>
      <c r="CD7" s="64" t="s">
        <v>116</v>
      </c>
      <c r="CE7" s="64" t="s">
        <v>116</v>
      </c>
      <c r="CF7" s="64" t="s">
        <v>116</v>
      </c>
      <c r="CG7" s="64" t="s">
        <v>116</v>
      </c>
      <c r="CH7" s="64" t="s">
        <v>116</v>
      </c>
      <c r="CI7" s="64" t="s">
        <v>116</v>
      </c>
      <c r="CJ7" s="64" t="s">
        <v>116</v>
      </c>
      <c r="CK7" s="64" t="s">
        <v>114</v>
      </c>
      <c r="CL7" s="61"/>
      <c r="CM7" s="63">
        <f>CM8</f>
        <v>131011</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16.399999999999999</v>
      </c>
      <c r="DL7" s="64">
        <f t="shared" ref="DL7:DT7" si="17">DL8</f>
        <v>16</v>
      </c>
      <c r="DM7" s="64">
        <f t="shared" si="17"/>
        <v>24.9</v>
      </c>
      <c r="DN7" s="64">
        <f t="shared" si="17"/>
        <v>23.2</v>
      </c>
      <c r="DO7" s="64">
        <f t="shared" si="17"/>
        <v>21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262056</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18</v>
      </c>
      <c r="S8" s="69" t="s">
        <v>127</v>
      </c>
      <c r="T8" s="69" t="s">
        <v>128</v>
      </c>
      <c r="U8" s="70">
        <v>8000</v>
      </c>
      <c r="V8" s="70">
        <v>224</v>
      </c>
      <c r="W8" s="70">
        <v>1200</v>
      </c>
      <c r="X8" s="69" t="s">
        <v>129</v>
      </c>
      <c r="Y8" s="71">
        <v>100</v>
      </c>
      <c r="Z8" s="71">
        <v>100</v>
      </c>
      <c r="AA8" s="71">
        <v>100</v>
      </c>
      <c r="AB8" s="71">
        <v>284.8</v>
      </c>
      <c r="AC8" s="71">
        <v>250.7</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0</v>
      </c>
      <c r="BG8" s="71">
        <v>0</v>
      </c>
      <c r="BH8" s="71">
        <v>0</v>
      </c>
      <c r="BI8" s="71">
        <v>64.900000000000006</v>
      </c>
      <c r="BJ8" s="71">
        <v>60.1</v>
      </c>
      <c r="BK8" s="71">
        <v>37.6</v>
      </c>
      <c r="BL8" s="71">
        <v>40.700000000000003</v>
      </c>
      <c r="BM8" s="71">
        <v>38.200000000000003</v>
      </c>
      <c r="BN8" s="71">
        <v>34.6</v>
      </c>
      <c r="BO8" s="71">
        <v>37.6</v>
      </c>
      <c r="BP8" s="68">
        <v>26.4</v>
      </c>
      <c r="BQ8" s="72">
        <v>0</v>
      </c>
      <c r="BR8" s="72">
        <v>0</v>
      </c>
      <c r="BS8" s="72">
        <v>0</v>
      </c>
      <c r="BT8" s="73">
        <v>7294</v>
      </c>
      <c r="BU8" s="73">
        <v>6130</v>
      </c>
      <c r="BV8" s="72">
        <v>6777</v>
      </c>
      <c r="BW8" s="72">
        <v>7496</v>
      </c>
      <c r="BX8" s="72">
        <v>6967</v>
      </c>
      <c r="BY8" s="72">
        <v>7138</v>
      </c>
      <c r="BZ8" s="72">
        <v>8131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131011</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84.4</v>
      </c>
      <c r="DF8" s="71">
        <v>78.400000000000006</v>
      </c>
      <c r="DG8" s="71">
        <v>70.5</v>
      </c>
      <c r="DH8" s="71">
        <v>59.2</v>
      </c>
      <c r="DI8" s="71">
        <v>62.4</v>
      </c>
      <c r="DJ8" s="68">
        <v>120.3</v>
      </c>
      <c r="DK8" s="71">
        <v>16.399999999999999</v>
      </c>
      <c r="DL8" s="71">
        <v>16</v>
      </c>
      <c r="DM8" s="71">
        <v>24.9</v>
      </c>
      <c r="DN8" s="71">
        <v>23.2</v>
      </c>
      <c r="DO8" s="71">
        <v>21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