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I10" i="4"/>
  <c r="B10" i="4"/>
  <c r="BB8" i="4"/>
  <c r="AT8" i="4"/>
  <c r="AL8" i="4"/>
  <c r="P8" i="4"/>
  <c r="I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<sst xmlns="http://schemas.openxmlformats.org/spreadsheetml/2006/main" count="232" uniqueCount="120">
  <si>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</si>
  <si>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</si>
  <si>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</si>
  <si>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</si>
  <si>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</si>
  <si>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</si>
  <si>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</si>
  <si>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</si>
  <si>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</si>
  <si>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</si>
  <si>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</si>
  <si>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</si>
  <si>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</si>
  <si>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</si>
  <si>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</si>
  <si>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</si>
  <si>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</si>
  <si>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</si>
  <si>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</si>
  <si>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</si>
  <si>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</si>
  <si>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</si>
  <si>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</si>
  <si>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</si>
  <si>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</si>
  <si>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</si>
  <si>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</si>
  <si>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</si>
  <si>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</si>
  <si>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</si>
  <si>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</si>
  <si>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</si>
  <si>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</si>
  <si>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</si>
  <si>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</si>
  <si>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</si>
  <si>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</si>
  <si>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</si>
  <si>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</si>
  <si>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</si>
  <si>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</si>
  <si>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</si>
  <si>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</si>
  <si>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</si>
  <si>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</si>
  <si>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</si>
  <si>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</si>
  <si>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</si>
  <si>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</si>
  <si>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</si>
  <si>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</si>
  <si>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</si>
  <si>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</si>
  <si>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</si>
  <si>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</si>
  <si>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</si>
  <si>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</si>
  <si>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</si>
  <si>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</si>
  <si>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</si>
  <si>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</si>
  <si>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</si>
  <si>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</si>
  <si>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</si>
  <si>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</si>
  <si>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</si>
  <si>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</si>
  <si>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</si>
  <si>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</si>
  <si>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</si>
  <si>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</si>
  <si>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</si>
  <si>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</si>
  <si>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</si>
  <si>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</si>
  <si>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</si>
  <si>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</si>
  <si>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</si>
  <si>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</si>
  <si>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</si>
  <si>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</si>
  <si>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</si>
  <si>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</si>
  <si>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</si>
  <si>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</si>
  <si>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</si>
  <si>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</si>
  <si>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</si>
  <si>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</si>
  <si>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</si>
  <si>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</si>
  <si>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</si>
  <si>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</si>
  <si>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</si>
  <si>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</si>
  <si>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</si>
  <si>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</si>
  <si>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</si>
  <si>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</si>
  <si>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</si>
  <si>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</si>
  <si>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</si>
  <si>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</si>
  <si>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</si>
  <si>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</si>
  <si>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京都府　宇治田原町</t>
  </si>
  <si>
    <t>法適用</t>
  </si>
  <si>
    <t>水道事業</t>
  </si>
  <si>
    <t>末端給水事業</t>
  </si>
  <si>
    <t>A8</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</si>
  <si>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</si>
  <si>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</si>
  <si>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</si>
  <si>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</si>
  <si>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</si>
  <si>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</si>
  <si>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類似団体平均値との比較においても、本町の経営状況は、現在良好な状況にあると思われます。
　しかしながら、今後は維持管理費などの経常経費の増加や、給水人口の減少に伴う給水収益の減少などの問題解決への取り組みが必要となってきます。</t>
    <phoneticPr fontId="4"/>
  </si>
  <si>
    <t>非設置</t>
    <rPh sb="0" eb="1">
      <t>ヒ</t>
    </rPh>
    <rPh sb="1" eb="3">
      <t>セッチ</t>
    </rPh>
    <phoneticPr fontId="4"/>
  </si>
  <si>
    <t>　平成27年度に上水道事業と簡易水道事業を統合して以降、減価償却費や企業債利子償還金などの経常費用が増加したことから、給水原価が増加し、料金回収率の低下につながったいる。一方で長期前受金などの経常収益も増加しているため、経常収支比率は好転しており、類似団体と比較しても、経営の健全性・効率性が保持されています。
　しかしながら、現在、拡張事業に取り組んでおり、現金預金が減少していることから、流動比率が悪化傾向であり、類似団体と比較しても低いことから注意が必要です。
　また、有収率が減少している主な原因は、平成28年9月に送水管で大規模な漏水事故が発生したことが関係しています。</t>
    <rPh sb="6" eb="7">
      <t>ド</t>
    </rPh>
    <rPh sb="25" eb="27">
      <t>イコウ</t>
    </rPh>
    <rPh sb="59" eb="61">
      <t>キュウスイ</t>
    </rPh>
    <rPh sb="61" eb="63">
      <t>ゲンカ</t>
    </rPh>
    <rPh sb="64" eb="66">
      <t>ゾウカ</t>
    </rPh>
    <rPh sb="74" eb="76">
      <t>テイカ</t>
    </rPh>
    <rPh sb="85" eb="87">
      <t>イッポウ</t>
    </rPh>
    <rPh sb="124" eb="126">
      <t>ルイジ</t>
    </rPh>
    <rPh sb="126" eb="128">
      <t>ダンタイ</t>
    </rPh>
    <rPh sb="129" eb="131">
      <t>ヒカク</t>
    </rPh>
    <rPh sb="209" eb="211">
      <t>ルイジ</t>
    </rPh>
    <rPh sb="238" eb="240">
      <t>ユウシュウ</t>
    </rPh>
    <rPh sb="240" eb="241">
      <t>リツ</t>
    </rPh>
    <rPh sb="242" eb="244">
      <t>ゲンショウ</t>
    </rPh>
    <rPh sb="248" eb="249">
      <t>オモ</t>
    </rPh>
    <rPh sb="250" eb="252">
      <t>ゲンイン</t>
    </rPh>
    <rPh sb="254" eb="256">
      <t>ヘイセイ</t>
    </rPh>
    <rPh sb="258" eb="259">
      <t>ネン</t>
    </rPh>
    <rPh sb="260" eb="261">
      <t>ガツ</t>
    </rPh>
    <rPh sb="262" eb="265">
      <t>ソウスイカン</t>
    </rPh>
    <rPh sb="266" eb="269">
      <t>ダイキボ</t>
    </rPh>
    <rPh sb="270" eb="272">
      <t>ロウスイ</t>
    </rPh>
    <rPh sb="272" eb="274">
      <t>ジコ</t>
    </rPh>
    <rPh sb="275" eb="277">
      <t>ハッセイ</t>
    </rPh>
    <rPh sb="282" eb="284">
      <t>カンケイ</t>
    </rPh>
    <phoneticPr fontId="4"/>
  </si>
  <si>
    <t>　当町の水道事業は昭和47年度に供用開始しており、当初に埋設した管路が法定耐用年数を経過しています。管路の更新については、主に下水道工事の実施に合わせて行っており、類似団体と比較して、管路更新率も高く、老朽管の更新を進めているところです。これにより有形固定資産減価償却率の増加を抑制しています。</t>
    <rPh sb="1" eb="3">
      <t>トウチョウ</t>
    </rPh>
    <rPh sb="4" eb="6">
      <t>スイドウ</t>
    </rPh>
    <rPh sb="6" eb="8">
      <t>ジギョウ</t>
    </rPh>
    <rPh sb="9" eb="11">
      <t>ショウワ</t>
    </rPh>
    <rPh sb="13" eb="15">
      <t>ネンド</t>
    </rPh>
    <rPh sb="16" eb="18">
      <t>キョウヨウ</t>
    </rPh>
    <rPh sb="18" eb="20">
      <t>カイシ</t>
    </rPh>
    <rPh sb="25" eb="27">
      <t>トウショ</t>
    </rPh>
    <rPh sb="28" eb="30">
      <t>マイセツ</t>
    </rPh>
    <rPh sb="32" eb="34">
      <t>カンロ</t>
    </rPh>
    <rPh sb="35" eb="37">
      <t>ホウテイ</t>
    </rPh>
    <rPh sb="37" eb="39">
      <t>タイヨウ</t>
    </rPh>
    <rPh sb="39" eb="41">
      <t>ネンスウ</t>
    </rPh>
    <rPh sb="42" eb="44">
      <t>ケイカ</t>
    </rPh>
    <rPh sb="50" eb="52">
      <t>カンロ</t>
    </rPh>
    <rPh sb="53" eb="55">
      <t>コウシン</t>
    </rPh>
    <rPh sb="61" eb="62">
      <t>オモ</t>
    </rPh>
    <rPh sb="63" eb="66">
      <t>ゲスイドウ</t>
    </rPh>
    <rPh sb="66" eb="68">
      <t>コウジ</t>
    </rPh>
    <rPh sb="69" eb="71">
      <t>ジッシ</t>
    </rPh>
    <rPh sb="72" eb="73">
      <t>ア</t>
    </rPh>
    <rPh sb="76" eb="77">
      <t>オコナ</t>
    </rPh>
    <rPh sb="82" eb="84">
      <t>ルイジ</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</si>
</sst>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1.91</c:v>
                </c:pt>
                <c:pt idx="1">
                  <c:v>3.8</c:v>
                </c:pt>
                <c:pt idx="2">
                  <c:v>2.27</c:v>
                </c:pt>
                <c:pt idx="3">
                  <c:v>1.1100000000000001</c:v>
                </c:pt>
                <c:pt idx="4" formatCode="#,##0.00;&quot;△&quot;#,##0.00">
                  <c:v>0</c:v>
                </c:pt>
              </c:numCache>
            </c:numRef>
          </c:val>
        </c:ser>
        <c:dLbls>
          <c:showLegendKey val="0"/>
          <c:showVal val="0"/>
          <c:showCatName val="0"/>
          <c:showSerName val="0"/>
          <c:showPercent val="0"/>
          <c:showBubbleSize val="0"/>
        </c:dLbls>
        <c:gapWidth val="150"/>
        <c:axId val="44879232"/>
        <c:axId val="4494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0.64</c:v>
                </c:pt>
                <c:pt idx="2">
                  <c:v>0.56000000000000005</c:v>
                </c:pt>
                <c:pt idx="3">
                  <c:v>0.65</c:v>
                </c:pt>
                <c:pt idx="4">
                  <c:v>0.46</c:v>
                </c:pt>
              </c:numCache>
            </c:numRef>
          </c:val>
          <c:smooth val="0"/>
        </c:ser>
        <c:dLbls>
          <c:showLegendKey val="0"/>
          <c:showVal val="0"/>
          <c:showCatName val="0"/>
          <c:showSerName val="0"/>
          <c:showPercent val="0"/>
          <c:showBubbleSize val="0"/>
        </c:dLbls>
        <c:marker val="1"/>
        <c:smooth val="0"/>
        <c:axId val="44879232"/>
        <c:axId val="44948864"/>
      </c:lineChart>
      <c:dateAx>
        <c:axId val="44879232"/>
        <c:scaling>
          <c:orientation val="minMax"/>
        </c:scaling>
        <c:delete val="1"/>
        <c:axPos val="b"/>
        <c:numFmt formatCode="ge" sourceLinked="1"/>
        <c:majorTickMark val="none"/>
        <c:minorTickMark val="none"/>
        <c:tickLblPos val="none"/>
        <c:crossAx val="44948864"/>
        <c:crosses val="autoZero"/>
        <c:auto val="1"/>
        <c:lblOffset val="100"/>
        <c:baseTimeUnit val="years"/>
      </c:dateAx>
      <c:valAx>
        <c:axId val="4494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87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57.2</c:v>
                </c:pt>
                <c:pt idx="1">
                  <c:v>60.28</c:v>
                </c:pt>
                <c:pt idx="2">
                  <c:v>55.89</c:v>
                </c:pt>
                <c:pt idx="3">
                  <c:v>53.83</c:v>
                </c:pt>
                <c:pt idx="4">
                  <c:v>58.31</c:v>
                </c:pt>
              </c:numCache>
            </c:numRef>
          </c:val>
        </c:ser>
        <c:dLbls>
          <c:showLegendKey val="0"/>
          <c:showVal val="0"/>
          <c:showCatName val="0"/>
          <c:showSerName val="0"/>
          <c:showPercent val="0"/>
          <c:showBubbleSize val="0"/>
        </c:dLbls>
        <c:gapWidth val="150"/>
        <c:axId val="44595072"/>
        <c:axId val="4462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49.69</c:v>
                </c:pt>
                <c:pt idx="1">
                  <c:v>49.77</c:v>
                </c:pt>
                <c:pt idx="2">
                  <c:v>49.22</c:v>
                </c:pt>
                <c:pt idx="3">
                  <c:v>49.08</c:v>
                </c:pt>
                <c:pt idx="4">
                  <c:v>49.32</c:v>
                </c:pt>
              </c:numCache>
            </c:numRef>
          </c:val>
          <c:smooth val="0"/>
        </c:ser>
        <c:dLbls>
          <c:showLegendKey val="0"/>
          <c:showVal val="0"/>
          <c:showCatName val="0"/>
          <c:showSerName val="0"/>
          <c:showPercent val="0"/>
          <c:showBubbleSize val="0"/>
        </c:dLbls>
        <c:marker val="1"/>
        <c:smooth val="0"/>
        <c:axId val="44595072"/>
        <c:axId val="44625920"/>
      </c:lineChart>
      <c:dateAx>
        <c:axId val="44595072"/>
        <c:scaling>
          <c:orientation val="minMax"/>
        </c:scaling>
        <c:delete val="1"/>
        <c:axPos val="b"/>
        <c:numFmt formatCode="ge" sourceLinked="1"/>
        <c:majorTickMark val="none"/>
        <c:minorTickMark val="none"/>
        <c:tickLblPos val="none"/>
        <c:crossAx val="44625920"/>
        <c:crosses val="autoZero"/>
        <c:auto val="1"/>
        <c:lblOffset val="100"/>
        <c:baseTimeUnit val="years"/>
      </c:dateAx>
      <c:valAx>
        <c:axId val="4462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59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85.07</c:v>
                </c:pt>
                <c:pt idx="1">
                  <c:v>81.62</c:v>
                </c:pt>
                <c:pt idx="2">
                  <c:v>83.25</c:v>
                </c:pt>
                <c:pt idx="3">
                  <c:v>87.89</c:v>
                </c:pt>
                <c:pt idx="4">
                  <c:v>81.81</c:v>
                </c:pt>
              </c:numCache>
            </c:numRef>
          </c:val>
        </c:ser>
        <c:dLbls>
          <c:showLegendKey val="0"/>
          <c:showVal val="0"/>
          <c:showCatName val="0"/>
          <c:showSerName val="0"/>
          <c:showPercent val="0"/>
          <c:showBubbleSize val="0"/>
        </c:dLbls>
        <c:gapWidth val="150"/>
        <c:axId val="44840448"/>
        <c:axId val="4484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80.010000000000005</c:v>
                </c:pt>
                <c:pt idx="1">
                  <c:v>79.98</c:v>
                </c:pt>
                <c:pt idx="2">
                  <c:v>79.48</c:v>
                </c:pt>
                <c:pt idx="3">
                  <c:v>79.3</c:v>
                </c:pt>
                <c:pt idx="4">
                  <c:v>79.34</c:v>
                </c:pt>
              </c:numCache>
            </c:numRef>
          </c:val>
          <c:smooth val="0"/>
        </c:ser>
        <c:dLbls>
          <c:showLegendKey val="0"/>
          <c:showVal val="0"/>
          <c:showCatName val="0"/>
          <c:showSerName val="0"/>
          <c:showPercent val="0"/>
          <c:showBubbleSize val="0"/>
        </c:dLbls>
        <c:marker val="1"/>
        <c:smooth val="0"/>
        <c:axId val="44840448"/>
        <c:axId val="44842368"/>
      </c:lineChart>
      <c:dateAx>
        <c:axId val="44840448"/>
        <c:scaling>
          <c:orientation val="minMax"/>
        </c:scaling>
        <c:delete val="1"/>
        <c:axPos val="b"/>
        <c:numFmt formatCode="ge" sourceLinked="1"/>
        <c:majorTickMark val="none"/>
        <c:minorTickMark val="none"/>
        <c:tickLblPos val="none"/>
        <c:crossAx val="44842368"/>
        <c:crosses val="autoZero"/>
        <c:auto val="1"/>
        <c:lblOffset val="100"/>
        <c:baseTimeUnit val="years"/>
      </c:dateAx>
      <c:valAx>
        <c:axId val="4484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84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106.31</c:v>
                </c:pt>
                <c:pt idx="1">
                  <c:v>101.99</c:v>
                </c:pt>
                <c:pt idx="2">
                  <c:v>105.72</c:v>
                </c:pt>
                <c:pt idx="3">
                  <c:v>108.73</c:v>
                </c:pt>
                <c:pt idx="4">
                  <c:v>110.3</c:v>
                </c:pt>
              </c:numCache>
            </c:numRef>
          </c:val>
        </c:ser>
        <c:dLbls>
          <c:showLegendKey val="0"/>
          <c:showVal val="0"/>
          <c:showCatName val="0"/>
          <c:showSerName val="0"/>
          <c:showPercent val="0"/>
          <c:showBubbleSize val="0"/>
        </c:dLbls>
        <c:gapWidth val="150"/>
        <c:axId val="45117824"/>
        <c:axId val="45130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104.95</c:v>
                </c:pt>
                <c:pt idx="1">
                  <c:v>105.53</c:v>
                </c:pt>
                <c:pt idx="2">
                  <c:v>107.2</c:v>
                </c:pt>
                <c:pt idx="3">
                  <c:v>106.62</c:v>
                </c:pt>
                <c:pt idx="4">
                  <c:v>107.95</c:v>
                </c:pt>
              </c:numCache>
            </c:numRef>
          </c:val>
          <c:smooth val="0"/>
        </c:ser>
        <c:dLbls>
          <c:showLegendKey val="0"/>
          <c:showVal val="0"/>
          <c:showCatName val="0"/>
          <c:showSerName val="0"/>
          <c:showPercent val="0"/>
          <c:showBubbleSize val="0"/>
        </c:dLbls>
        <c:marker val="1"/>
        <c:smooth val="0"/>
        <c:axId val="45117824"/>
        <c:axId val="45130880"/>
      </c:lineChart>
      <c:dateAx>
        <c:axId val="45117824"/>
        <c:scaling>
          <c:orientation val="minMax"/>
        </c:scaling>
        <c:delete val="1"/>
        <c:axPos val="b"/>
        <c:numFmt formatCode="ge" sourceLinked="1"/>
        <c:majorTickMark val="none"/>
        <c:minorTickMark val="none"/>
        <c:tickLblPos val="none"/>
        <c:crossAx val="45130880"/>
        <c:crosses val="autoZero"/>
        <c:auto val="1"/>
        <c:lblOffset val="100"/>
        <c:baseTimeUnit val="years"/>
      </c:dateAx>
      <c:valAx>
        <c:axId val="451308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11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34.49</c:v>
                </c:pt>
                <c:pt idx="1">
                  <c:v>34.770000000000003</c:v>
                </c:pt>
                <c:pt idx="2">
                  <c:v>44.61</c:v>
                </c:pt>
                <c:pt idx="3">
                  <c:v>44.77</c:v>
                </c:pt>
                <c:pt idx="4">
                  <c:v>45.42</c:v>
                </c:pt>
              </c:numCache>
            </c:numRef>
          </c:val>
        </c:ser>
        <c:dLbls>
          <c:showLegendKey val="0"/>
          <c:showVal val="0"/>
          <c:showCatName val="0"/>
          <c:showSerName val="0"/>
          <c:showPercent val="0"/>
          <c:showBubbleSize val="0"/>
        </c:dLbls>
        <c:gapWidth val="150"/>
        <c:axId val="45641728"/>
        <c:axId val="4564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35.18</c:v>
                </c:pt>
                <c:pt idx="1">
                  <c:v>36.43</c:v>
                </c:pt>
                <c:pt idx="2">
                  <c:v>46.12</c:v>
                </c:pt>
                <c:pt idx="3">
                  <c:v>47.44</c:v>
                </c:pt>
                <c:pt idx="4">
                  <c:v>48.3</c:v>
                </c:pt>
              </c:numCache>
            </c:numRef>
          </c:val>
          <c:smooth val="0"/>
        </c:ser>
        <c:dLbls>
          <c:showLegendKey val="0"/>
          <c:showVal val="0"/>
          <c:showCatName val="0"/>
          <c:showSerName val="0"/>
          <c:showPercent val="0"/>
          <c:showBubbleSize val="0"/>
        </c:dLbls>
        <c:marker val="1"/>
        <c:smooth val="0"/>
        <c:axId val="45641728"/>
        <c:axId val="45644800"/>
      </c:lineChart>
      <c:dateAx>
        <c:axId val="45641728"/>
        <c:scaling>
          <c:orientation val="minMax"/>
        </c:scaling>
        <c:delete val="1"/>
        <c:axPos val="b"/>
        <c:numFmt formatCode="ge" sourceLinked="1"/>
        <c:majorTickMark val="none"/>
        <c:minorTickMark val="none"/>
        <c:tickLblPos val="none"/>
        <c:crossAx val="45644800"/>
        <c:crosses val="autoZero"/>
        <c:auto val="1"/>
        <c:lblOffset val="100"/>
        <c:baseTimeUnit val="years"/>
      </c:dateAx>
      <c:valAx>
        <c:axId val="4564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6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formatCode="#,##0.00;&quot;△&quot;#,##0.00;&quot;-&quot;">
                  <c:v>29.73</c:v>
                </c:pt>
                <c:pt idx="3" formatCode="#,##0.00;&quot;△&quot;#,##0.00;&quot;-&quot;">
                  <c:v>13.98</c:v>
                </c:pt>
                <c:pt idx="4" formatCode="#,##0.00;&quot;△&quot;#,##0.00;&quot;-&quot;">
                  <c:v>13.91</c:v>
                </c:pt>
              </c:numCache>
            </c:numRef>
          </c:val>
        </c:ser>
        <c:dLbls>
          <c:showLegendKey val="0"/>
          <c:showVal val="0"/>
          <c:showCatName val="0"/>
          <c:showSerName val="0"/>
          <c:showPercent val="0"/>
          <c:showBubbleSize val="0"/>
        </c:dLbls>
        <c:gapWidth val="150"/>
        <c:axId val="101723136"/>
        <c:axId val="10176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8.41</c:v>
                </c:pt>
                <c:pt idx="1">
                  <c:v>8.7200000000000006</c:v>
                </c:pt>
                <c:pt idx="2">
                  <c:v>9.86</c:v>
                </c:pt>
                <c:pt idx="3">
                  <c:v>11.16</c:v>
                </c:pt>
                <c:pt idx="4">
                  <c:v>12.43</c:v>
                </c:pt>
              </c:numCache>
            </c:numRef>
          </c:val>
          <c:smooth val="0"/>
        </c:ser>
        <c:dLbls>
          <c:showLegendKey val="0"/>
          <c:showVal val="0"/>
          <c:showCatName val="0"/>
          <c:showSerName val="0"/>
          <c:showPercent val="0"/>
          <c:showBubbleSize val="0"/>
        </c:dLbls>
        <c:marker val="1"/>
        <c:smooth val="0"/>
        <c:axId val="101723136"/>
        <c:axId val="101766656"/>
      </c:lineChart>
      <c:dateAx>
        <c:axId val="101723136"/>
        <c:scaling>
          <c:orientation val="minMax"/>
        </c:scaling>
        <c:delete val="1"/>
        <c:axPos val="b"/>
        <c:numFmt formatCode="ge" sourceLinked="1"/>
        <c:majorTickMark val="none"/>
        <c:minorTickMark val="none"/>
        <c:tickLblPos val="none"/>
        <c:crossAx val="101766656"/>
        <c:crosses val="autoZero"/>
        <c:auto val="1"/>
        <c:lblOffset val="100"/>
        <c:baseTimeUnit val="years"/>
      </c:dateAx>
      <c:valAx>
        <c:axId val="10176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72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3.55</c:v>
                </c:pt>
                <c:pt idx="1">
                  <c:v>1.59</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43958272"/>
        <c:axId val="4396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26.81</c:v>
                </c:pt>
                <c:pt idx="1">
                  <c:v>28.31</c:v>
                </c:pt>
                <c:pt idx="2">
                  <c:v>13.46</c:v>
                </c:pt>
                <c:pt idx="3">
                  <c:v>12.59</c:v>
                </c:pt>
                <c:pt idx="4">
                  <c:v>12.44</c:v>
                </c:pt>
              </c:numCache>
            </c:numRef>
          </c:val>
          <c:smooth val="0"/>
        </c:ser>
        <c:dLbls>
          <c:showLegendKey val="0"/>
          <c:showVal val="0"/>
          <c:showCatName val="0"/>
          <c:showSerName val="0"/>
          <c:showPercent val="0"/>
          <c:showBubbleSize val="0"/>
        </c:dLbls>
        <c:marker val="1"/>
        <c:smooth val="0"/>
        <c:axId val="43958272"/>
        <c:axId val="43960192"/>
      </c:lineChart>
      <c:dateAx>
        <c:axId val="43958272"/>
        <c:scaling>
          <c:orientation val="minMax"/>
        </c:scaling>
        <c:delete val="1"/>
        <c:axPos val="b"/>
        <c:numFmt formatCode="ge" sourceLinked="1"/>
        <c:majorTickMark val="none"/>
        <c:minorTickMark val="none"/>
        <c:tickLblPos val="none"/>
        <c:crossAx val="43960192"/>
        <c:crosses val="autoZero"/>
        <c:auto val="1"/>
        <c:lblOffset val="100"/>
        <c:baseTimeUnit val="years"/>
      </c:dateAx>
      <c:valAx>
        <c:axId val="439601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395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665.08</c:v>
                </c:pt>
                <c:pt idx="1">
                  <c:v>811</c:v>
                </c:pt>
                <c:pt idx="2">
                  <c:v>267.57</c:v>
                </c:pt>
                <c:pt idx="3">
                  <c:v>239.59</c:v>
                </c:pt>
                <c:pt idx="4">
                  <c:v>182.74</c:v>
                </c:pt>
              </c:numCache>
            </c:numRef>
          </c:val>
        </c:ser>
        <c:dLbls>
          <c:showLegendKey val="0"/>
          <c:showVal val="0"/>
          <c:showCatName val="0"/>
          <c:showSerName val="0"/>
          <c:showPercent val="0"/>
          <c:showBubbleSize val="0"/>
        </c:dLbls>
        <c:gapWidth val="150"/>
        <c:axId val="43978112"/>
        <c:axId val="4398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1002.64</c:v>
                </c:pt>
                <c:pt idx="1">
                  <c:v>1164.51</c:v>
                </c:pt>
                <c:pt idx="2">
                  <c:v>434.72</c:v>
                </c:pt>
                <c:pt idx="3">
                  <c:v>416.14</c:v>
                </c:pt>
                <c:pt idx="4">
                  <c:v>371.89</c:v>
                </c:pt>
              </c:numCache>
            </c:numRef>
          </c:val>
          <c:smooth val="0"/>
        </c:ser>
        <c:dLbls>
          <c:showLegendKey val="0"/>
          <c:showVal val="0"/>
          <c:showCatName val="0"/>
          <c:showSerName val="0"/>
          <c:showPercent val="0"/>
          <c:showBubbleSize val="0"/>
        </c:dLbls>
        <c:marker val="1"/>
        <c:smooth val="0"/>
        <c:axId val="43978112"/>
        <c:axId val="43980288"/>
      </c:lineChart>
      <c:dateAx>
        <c:axId val="43978112"/>
        <c:scaling>
          <c:orientation val="minMax"/>
        </c:scaling>
        <c:delete val="1"/>
        <c:axPos val="b"/>
        <c:numFmt formatCode="ge" sourceLinked="1"/>
        <c:majorTickMark val="none"/>
        <c:minorTickMark val="none"/>
        <c:tickLblPos val="none"/>
        <c:crossAx val="43980288"/>
        <c:crosses val="autoZero"/>
        <c:auto val="1"/>
        <c:lblOffset val="100"/>
        <c:baseTimeUnit val="years"/>
      </c:dateAx>
      <c:valAx>
        <c:axId val="43980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397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284.33</c:v>
                </c:pt>
                <c:pt idx="1">
                  <c:v>327.61</c:v>
                </c:pt>
                <c:pt idx="2">
                  <c:v>309.27</c:v>
                </c:pt>
                <c:pt idx="3">
                  <c:v>435.65</c:v>
                </c:pt>
                <c:pt idx="4">
                  <c:v>393.72</c:v>
                </c:pt>
              </c:numCache>
            </c:numRef>
          </c:val>
        </c:ser>
        <c:dLbls>
          <c:showLegendKey val="0"/>
          <c:showVal val="0"/>
          <c:showCatName val="0"/>
          <c:showSerName val="0"/>
          <c:showPercent val="0"/>
          <c:showBubbleSize val="0"/>
        </c:dLbls>
        <c:gapWidth val="150"/>
        <c:axId val="44022784"/>
        <c:axId val="4402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520.29999999999995</c:v>
                </c:pt>
                <c:pt idx="1">
                  <c:v>498.27</c:v>
                </c:pt>
                <c:pt idx="2">
                  <c:v>495.76</c:v>
                </c:pt>
                <c:pt idx="3">
                  <c:v>487.22</c:v>
                </c:pt>
                <c:pt idx="4">
                  <c:v>483.11</c:v>
                </c:pt>
              </c:numCache>
            </c:numRef>
          </c:val>
          <c:smooth val="0"/>
        </c:ser>
        <c:dLbls>
          <c:showLegendKey val="0"/>
          <c:showVal val="0"/>
          <c:showCatName val="0"/>
          <c:showSerName val="0"/>
          <c:showPercent val="0"/>
          <c:showBubbleSize val="0"/>
        </c:dLbls>
        <c:marker val="1"/>
        <c:smooth val="0"/>
        <c:axId val="44022784"/>
        <c:axId val="44029056"/>
      </c:lineChart>
      <c:dateAx>
        <c:axId val="44022784"/>
        <c:scaling>
          <c:orientation val="minMax"/>
        </c:scaling>
        <c:delete val="1"/>
        <c:axPos val="b"/>
        <c:numFmt formatCode="ge" sourceLinked="1"/>
        <c:majorTickMark val="none"/>
        <c:minorTickMark val="none"/>
        <c:tickLblPos val="none"/>
        <c:crossAx val="44029056"/>
        <c:crosses val="autoZero"/>
        <c:auto val="1"/>
        <c:lblOffset val="100"/>
        <c:baseTimeUnit val="years"/>
      </c:dateAx>
      <c:valAx>
        <c:axId val="44029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402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102.01</c:v>
                </c:pt>
                <c:pt idx="1">
                  <c:v>96.75</c:v>
                </c:pt>
                <c:pt idx="2">
                  <c:v>101.78</c:v>
                </c:pt>
                <c:pt idx="3">
                  <c:v>90.6</c:v>
                </c:pt>
                <c:pt idx="4">
                  <c:v>91.72</c:v>
                </c:pt>
              </c:numCache>
            </c:numRef>
          </c:val>
        </c:ser>
        <c:dLbls>
          <c:showLegendKey val="0"/>
          <c:showVal val="0"/>
          <c:showCatName val="0"/>
          <c:showSerName val="0"/>
          <c:showPercent val="0"/>
          <c:showBubbleSize val="0"/>
        </c:dLbls>
        <c:gapWidth val="150"/>
        <c:axId val="44341888"/>
        <c:axId val="4435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90.69</c:v>
                </c:pt>
                <c:pt idx="1">
                  <c:v>90.64</c:v>
                </c:pt>
                <c:pt idx="2">
                  <c:v>93.66</c:v>
                </c:pt>
                <c:pt idx="3">
                  <c:v>92.76</c:v>
                </c:pt>
                <c:pt idx="4">
                  <c:v>93.28</c:v>
                </c:pt>
              </c:numCache>
            </c:numRef>
          </c:val>
          <c:smooth val="0"/>
        </c:ser>
        <c:dLbls>
          <c:showLegendKey val="0"/>
          <c:showVal val="0"/>
          <c:showCatName val="0"/>
          <c:showSerName val="0"/>
          <c:showPercent val="0"/>
          <c:showBubbleSize val="0"/>
        </c:dLbls>
        <c:marker val="1"/>
        <c:smooth val="0"/>
        <c:axId val="44341888"/>
        <c:axId val="44356352"/>
      </c:lineChart>
      <c:dateAx>
        <c:axId val="44341888"/>
        <c:scaling>
          <c:orientation val="minMax"/>
        </c:scaling>
        <c:delete val="1"/>
        <c:axPos val="b"/>
        <c:numFmt formatCode="ge" sourceLinked="1"/>
        <c:majorTickMark val="none"/>
        <c:minorTickMark val="none"/>
        <c:tickLblPos val="none"/>
        <c:crossAx val="44356352"/>
        <c:crosses val="autoZero"/>
        <c:auto val="1"/>
        <c:lblOffset val="100"/>
        <c:baseTimeUnit val="years"/>
      </c:dateAx>
      <c:valAx>
        <c:axId val="4435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34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145.16999999999999</c:v>
                </c:pt>
                <c:pt idx="1">
                  <c:v>154.26</c:v>
                </c:pt>
                <c:pt idx="2">
                  <c:v>146.38</c:v>
                </c:pt>
                <c:pt idx="3">
                  <c:v>164.6</c:v>
                </c:pt>
                <c:pt idx="4">
                  <c:v>163.19</c:v>
                </c:pt>
              </c:numCache>
            </c:numRef>
          </c:val>
        </c:ser>
        <c:dLbls>
          <c:showLegendKey val="0"/>
          <c:showVal val="0"/>
          <c:showCatName val="0"/>
          <c:showSerName val="0"/>
          <c:showPercent val="0"/>
          <c:showBubbleSize val="0"/>
        </c:dLbls>
        <c:gapWidth val="150"/>
        <c:axId val="44554496"/>
        <c:axId val="4456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211.08</c:v>
                </c:pt>
                <c:pt idx="1">
                  <c:v>213.52</c:v>
                </c:pt>
                <c:pt idx="2">
                  <c:v>208.21</c:v>
                </c:pt>
                <c:pt idx="3">
                  <c:v>208.67</c:v>
                </c:pt>
                <c:pt idx="4">
                  <c:v>208.29</c:v>
                </c:pt>
              </c:numCache>
            </c:numRef>
          </c:val>
          <c:smooth val="0"/>
        </c:ser>
        <c:dLbls>
          <c:showLegendKey val="0"/>
          <c:showVal val="0"/>
          <c:showCatName val="0"/>
          <c:showSerName val="0"/>
          <c:showPercent val="0"/>
          <c:showBubbleSize val="0"/>
        </c:dLbls>
        <c:marker val="1"/>
        <c:smooth val="0"/>
        <c:axId val="44554496"/>
        <c:axId val="44568960"/>
      </c:lineChart>
      <c:dateAx>
        <c:axId val="44554496"/>
        <c:scaling>
          <c:orientation val="minMax"/>
        </c:scaling>
        <c:delete val="1"/>
        <c:axPos val="b"/>
        <c:numFmt formatCode="ge" sourceLinked="1"/>
        <c:majorTickMark val="none"/>
        <c:minorTickMark val="none"/>
        <c:tickLblPos val="none"/>
        <c:crossAx val="44568960"/>
        <c:crosses val="autoZero"/>
        <c:auto val="1"/>
        <c:lblOffset val="100"/>
        <c:baseTimeUnit val="years"/>
      </c:dateAx>
      <c:valAx>
        <c:axId val="4456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55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66" sqref="BL66:BZ82"/>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京都府　宇治田原町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A8</v>
      </c>
      <c r="X8" s="83"/>
      <c r="Y8" s="83"/>
      <c r="Z8" s="83"/>
      <c r="AA8" s="83"/>
      <c r="AB8" s="83"/>
      <c r="AC8" s="83"/>
      <c r="AD8" s="84" t="s">
        <v>117</v>
      </c>
      <c r="AE8" s="84"/>
      <c r="AF8" s="84"/>
      <c r="AG8" s="84"/>
      <c r="AH8" s="84"/>
      <c r="AI8" s="84"/>
      <c r="AJ8" s="84"/>
      <c r="AK8" s="5"/>
      <c r="AL8" s="71">
        <f>データ!$R$6</f>
        <v>9510</v>
      </c>
      <c r="AM8" s="71"/>
      <c r="AN8" s="71"/>
      <c r="AO8" s="71"/>
      <c r="AP8" s="71"/>
      <c r="AQ8" s="71"/>
      <c r="AR8" s="71"/>
      <c r="AS8" s="71"/>
      <c r="AT8" s="67">
        <f>データ!$S$6</f>
        <v>58.16</v>
      </c>
      <c r="AU8" s="68"/>
      <c r="AV8" s="68"/>
      <c r="AW8" s="68"/>
      <c r="AX8" s="68"/>
      <c r="AY8" s="68"/>
      <c r="AZ8" s="68"/>
      <c r="BA8" s="68"/>
      <c r="BB8" s="70">
        <f>データ!$T$6</f>
        <v>163.51</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80.39</v>
      </c>
      <c r="J10" s="68"/>
      <c r="K10" s="68"/>
      <c r="L10" s="68"/>
      <c r="M10" s="68"/>
      <c r="N10" s="68"/>
      <c r="O10" s="69"/>
      <c r="P10" s="70">
        <f>データ!$P$6</f>
        <v>98.28</v>
      </c>
      <c r="Q10" s="70"/>
      <c r="R10" s="70"/>
      <c r="S10" s="70"/>
      <c r="T10" s="70"/>
      <c r="U10" s="70"/>
      <c r="V10" s="70"/>
      <c r="W10" s="71">
        <f>データ!$Q$6</f>
        <v>2624</v>
      </c>
      <c r="X10" s="71"/>
      <c r="Y10" s="71"/>
      <c r="Z10" s="71"/>
      <c r="AA10" s="71"/>
      <c r="AB10" s="71"/>
      <c r="AC10" s="71"/>
      <c r="AD10" s="2"/>
      <c r="AE10" s="2"/>
      <c r="AF10" s="2"/>
      <c r="AG10" s="2"/>
      <c r="AH10" s="5"/>
      <c r="AI10" s="5"/>
      <c r="AJ10" s="5"/>
      <c r="AK10" s="5"/>
      <c r="AL10" s="71">
        <f>データ!$U$6</f>
        <v>9268</v>
      </c>
      <c r="AM10" s="71"/>
      <c r="AN10" s="71"/>
      <c r="AO10" s="71"/>
      <c r="AP10" s="71"/>
      <c r="AQ10" s="71"/>
      <c r="AR10" s="71"/>
      <c r="AS10" s="71"/>
      <c r="AT10" s="67">
        <f>データ!$V$6</f>
        <v>8.74</v>
      </c>
      <c r="AU10" s="68"/>
      <c r="AV10" s="68"/>
      <c r="AW10" s="68"/>
      <c r="AX10" s="68"/>
      <c r="AY10" s="68"/>
      <c r="AZ10" s="68"/>
      <c r="BA10" s="68"/>
      <c r="BB10" s="70">
        <f>データ!$W$6</f>
        <v>1060.4100000000001</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118</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119</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116</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263443</v>
      </c>
      <c r="D6" s="34">
        <f t="shared" si="3"/>
        <v>46</v>
      </c>
      <c r="E6" s="34">
        <f t="shared" si="3"/>
        <v>1</v>
      </c>
      <c r="F6" s="34">
        <f t="shared" si="3"/>
        <v>0</v>
      </c>
      <c r="G6" s="34">
        <f t="shared" si="3"/>
        <v>1</v>
      </c>
      <c r="H6" s="34" t="str">
        <f t="shared" si="3"/>
        <v>京都府　宇治田原町</v>
      </c>
      <c r="I6" s="34" t="str">
        <f t="shared" si="3"/>
        <v>法適用</v>
      </c>
      <c r="J6" s="34" t="str">
        <f t="shared" si="3"/>
        <v>水道事業</v>
      </c>
      <c r="K6" s="34" t="str">
        <f t="shared" si="3"/>
        <v>末端給水事業</v>
      </c>
      <c r="L6" s="34" t="str">
        <f t="shared" si="3"/>
        <v>A8</v>
      </c>
      <c r="M6" s="34">
        <f t="shared" si="3"/>
        <v>0</v>
      </c>
      <c r="N6" s="35" t="str">
        <f t="shared" si="3"/>
        <v>-</v>
      </c>
      <c r="O6" s="35">
        <f t="shared" si="3"/>
        <v>80.39</v>
      </c>
      <c r="P6" s="35">
        <f t="shared" si="3"/>
        <v>98.28</v>
      </c>
      <c r="Q6" s="35">
        <f t="shared" si="3"/>
        <v>2624</v>
      </c>
      <c r="R6" s="35">
        <f t="shared" si="3"/>
        <v>9510</v>
      </c>
      <c r="S6" s="35">
        <f t="shared" si="3"/>
        <v>58.16</v>
      </c>
      <c r="T6" s="35">
        <f t="shared" si="3"/>
        <v>163.51</v>
      </c>
      <c r="U6" s="35">
        <f t="shared" si="3"/>
        <v>9268</v>
      </c>
      <c r="V6" s="35">
        <f t="shared" si="3"/>
        <v>8.74</v>
      </c>
      <c r="W6" s="35">
        <f t="shared" si="3"/>
        <v>1060.4100000000001</v>
      </c>
      <c r="X6" s="36">
        <f>IF(X7="",NA(),X7)</f>
        <v>106.31</v>
      </c>
      <c r="Y6" s="36">
        <f t="shared" ref="Y6:AG6" si="4">IF(Y7="",NA(),Y7)</f>
        <v>101.99</v>
      </c>
      <c r="Z6" s="36">
        <f t="shared" si="4"/>
        <v>105.72</v>
      </c>
      <c r="AA6" s="36">
        <f t="shared" si="4"/>
        <v>108.73</v>
      </c>
      <c r="AB6" s="36">
        <f t="shared" si="4"/>
        <v>110.3</v>
      </c>
      <c r="AC6" s="36">
        <f t="shared" si="4"/>
        <v>104.95</v>
      </c>
      <c r="AD6" s="36">
        <f t="shared" si="4"/>
        <v>105.53</v>
      </c>
      <c r="AE6" s="36">
        <f t="shared" si="4"/>
        <v>107.2</v>
      </c>
      <c r="AF6" s="36">
        <f t="shared" si="4"/>
        <v>106.62</v>
      </c>
      <c r="AG6" s="36">
        <f t="shared" si="4"/>
        <v>107.95</v>
      </c>
      <c r="AH6" s="35" t="str">
        <f>IF(AH7="","",IF(AH7="-","【-】","【"&amp;SUBSTITUTE(TEXT(AH7,"#,##0.00"),"-","△")&amp;"】"))</f>
        <v>【114.35】</v>
      </c>
      <c r="AI6" s="36">
        <f>IF(AI7="",NA(),AI7)</f>
        <v>3.55</v>
      </c>
      <c r="AJ6" s="36">
        <f t="shared" ref="AJ6:AR6" si="5">IF(AJ7="",NA(),AJ7)</f>
        <v>1.59</v>
      </c>
      <c r="AK6" s="35">
        <f t="shared" si="5"/>
        <v>0</v>
      </c>
      <c r="AL6" s="35">
        <f t="shared" si="5"/>
        <v>0</v>
      </c>
      <c r="AM6" s="35">
        <f t="shared" si="5"/>
        <v>0</v>
      </c>
      <c r="AN6" s="36">
        <f t="shared" si="5"/>
        <v>26.81</v>
      </c>
      <c r="AO6" s="36">
        <f t="shared" si="5"/>
        <v>28.31</v>
      </c>
      <c r="AP6" s="36">
        <f t="shared" si="5"/>
        <v>13.46</v>
      </c>
      <c r="AQ6" s="36">
        <f t="shared" si="5"/>
        <v>12.59</v>
      </c>
      <c r="AR6" s="36">
        <f t="shared" si="5"/>
        <v>12.44</v>
      </c>
      <c r="AS6" s="35" t="str">
        <f>IF(AS7="","",IF(AS7="-","【-】","【"&amp;SUBSTITUTE(TEXT(AS7,"#,##0.00"),"-","△")&amp;"】"))</f>
        <v>【0.79】</v>
      </c>
      <c r="AT6" s="36">
        <f>IF(AT7="",NA(),AT7)</f>
        <v>665.08</v>
      </c>
      <c r="AU6" s="36">
        <f t="shared" ref="AU6:BC6" si="6">IF(AU7="",NA(),AU7)</f>
        <v>811</v>
      </c>
      <c r="AV6" s="36">
        <f t="shared" si="6"/>
        <v>267.57</v>
      </c>
      <c r="AW6" s="36">
        <f t="shared" si="6"/>
        <v>239.59</v>
      </c>
      <c r="AX6" s="36">
        <f t="shared" si="6"/>
        <v>182.74</v>
      </c>
      <c r="AY6" s="36">
        <f t="shared" si="6"/>
        <v>1002.64</v>
      </c>
      <c r="AZ6" s="36">
        <f t="shared" si="6"/>
        <v>1164.51</v>
      </c>
      <c r="BA6" s="36">
        <f t="shared" si="6"/>
        <v>434.72</v>
      </c>
      <c r="BB6" s="36">
        <f t="shared" si="6"/>
        <v>416.14</v>
      </c>
      <c r="BC6" s="36">
        <f t="shared" si="6"/>
        <v>371.89</v>
      </c>
      <c r="BD6" s="35" t="str">
        <f>IF(BD7="","",IF(BD7="-","【-】","【"&amp;SUBSTITUTE(TEXT(BD7,"#,##0.00"),"-","△")&amp;"】"))</f>
        <v>【262.87】</v>
      </c>
      <c r="BE6" s="36">
        <f>IF(BE7="",NA(),BE7)</f>
        <v>284.33</v>
      </c>
      <c r="BF6" s="36">
        <f t="shared" ref="BF6:BN6" si="7">IF(BF7="",NA(),BF7)</f>
        <v>327.61</v>
      </c>
      <c r="BG6" s="36">
        <f t="shared" si="7"/>
        <v>309.27</v>
      </c>
      <c r="BH6" s="36">
        <f t="shared" si="7"/>
        <v>435.65</v>
      </c>
      <c r="BI6" s="36">
        <f t="shared" si="7"/>
        <v>393.72</v>
      </c>
      <c r="BJ6" s="36">
        <f t="shared" si="7"/>
        <v>520.29999999999995</v>
      </c>
      <c r="BK6" s="36">
        <f t="shared" si="7"/>
        <v>498.27</v>
      </c>
      <c r="BL6" s="36">
        <f t="shared" si="7"/>
        <v>495.76</v>
      </c>
      <c r="BM6" s="36">
        <f t="shared" si="7"/>
        <v>487.22</v>
      </c>
      <c r="BN6" s="36">
        <f t="shared" si="7"/>
        <v>483.11</v>
      </c>
      <c r="BO6" s="35" t="str">
        <f>IF(BO7="","",IF(BO7="-","【-】","【"&amp;SUBSTITUTE(TEXT(BO7,"#,##0.00"),"-","△")&amp;"】"))</f>
        <v>【270.87】</v>
      </c>
      <c r="BP6" s="36">
        <f>IF(BP7="",NA(),BP7)</f>
        <v>102.01</v>
      </c>
      <c r="BQ6" s="36">
        <f t="shared" ref="BQ6:BY6" si="8">IF(BQ7="",NA(),BQ7)</f>
        <v>96.75</v>
      </c>
      <c r="BR6" s="36">
        <f t="shared" si="8"/>
        <v>101.78</v>
      </c>
      <c r="BS6" s="36">
        <f t="shared" si="8"/>
        <v>90.6</v>
      </c>
      <c r="BT6" s="36">
        <f t="shared" si="8"/>
        <v>91.72</v>
      </c>
      <c r="BU6" s="36">
        <f t="shared" si="8"/>
        <v>90.69</v>
      </c>
      <c r="BV6" s="36">
        <f t="shared" si="8"/>
        <v>90.64</v>
      </c>
      <c r="BW6" s="36">
        <f t="shared" si="8"/>
        <v>93.66</v>
      </c>
      <c r="BX6" s="36">
        <f t="shared" si="8"/>
        <v>92.76</v>
      </c>
      <c r="BY6" s="36">
        <f t="shared" si="8"/>
        <v>93.28</v>
      </c>
      <c r="BZ6" s="35" t="str">
        <f>IF(BZ7="","",IF(BZ7="-","【-】","【"&amp;SUBSTITUTE(TEXT(BZ7,"#,##0.00"),"-","△")&amp;"】"))</f>
        <v>【105.59】</v>
      </c>
      <c r="CA6" s="36">
        <f>IF(CA7="",NA(),CA7)</f>
        <v>145.16999999999999</v>
      </c>
      <c r="CB6" s="36">
        <f t="shared" ref="CB6:CJ6" si="9">IF(CB7="",NA(),CB7)</f>
        <v>154.26</v>
      </c>
      <c r="CC6" s="36">
        <f t="shared" si="9"/>
        <v>146.38</v>
      </c>
      <c r="CD6" s="36">
        <f t="shared" si="9"/>
        <v>164.6</v>
      </c>
      <c r="CE6" s="36">
        <f t="shared" si="9"/>
        <v>163.19</v>
      </c>
      <c r="CF6" s="36">
        <f t="shared" si="9"/>
        <v>211.08</v>
      </c>
      <c r="CG6" s="36">
        <f t="shared" si="9"/>
        <v>213.52</v>
      </c>
      <c r="CH6" s="36">
        <f t="shared" si="9"/>
        <v>208.21</v>
      </c>
      <c r="CI6" s="36">
        <f t="shared" si="9"/>
        <v>208.67</v>
      </c>
      <c r="CJ6" s="36">
        <f t="shared" si="9"/>
        <v>208.29</v>
      </c>
      <c r="CK6" s="35" t="str">
        <f>IF(CK7="","",IF(CK7="-","【-】","【"&amp;SUBSTITUTE(TEXT(CK7,"#,##0.00"),"-","△")&amp;"】"))</f>
        <v>【163.27】</v>
      </c>
      <c r="CL6" s="36">
        <f>IF(CL7="",NA(),CL7)</f>
        <v>57.2</v>
      </c>
      <c r="CM6" s="36">
        <f t="shared" ref="CM6:CU6" si="10">IF(CM7="",NA(),CM7)</f>
        <v>60.28</v>
      </c>
      <c r="CN6" s="36">
        <f t="shared" si="10"/>
        <v>55.89</v>
      </c>
      <c r="CO6" s="36">
        <f t="shared" si="10"/>
        <v>53.83</v>
      </c>
      <c r="CP6" s="36">
        <f t="shared" si="10"/>
        <v>58.31</v>
      </c>
      <c r="CQ6" s="36">
        <f t="shared" si="10"/>
        <v>49.69</v>
      </c>
      <c r="CR6" s="36">
        <f t="shared" si="10"/>
        <v>49.77</v>
      </c>
      <c r="CS6" s="36">
        <f t="shared" si="10"/>
        <v>49.22</v>
      </c>
      <c r="CT6" s="36">
        <f t="shared" si="10"/>
        <v>49.08</v>
      </c>
      <c r="CU6" s="36">
        <f t="shared" si="10"/>
        <v>49.32</v>
      </c>
      <c r="CV6" s="35" t="str">
        <f>IF(CV7="","",IF(CV7="-","【-】","【"&amp;SUBSTITUTE(TEXT(CV7,"#,##0.00"),"-","△")&amp;"】"))</f>
        <v>【59.94】</v>
      </c>
      <c r="CW6" s="36">
        <f>IF(CW7="",NA(),CW7)</f>
        <v>85.07</v>
      </c>
      <c r="CX6" s="36">
        <f t="shared" ref="CX6:DF6" si="11">IF(CX7="",NA(),CX7)</f>
        <v>81.62</v>
      </c>
      <c r="CY6" s="36">
        <f t="shared" si="11"/>
        <v>83.25</v>
      </c>
      <c r="CZ6" s="36">
        <f t="shared" si="11"/>
        <v>87.89</v>
      </c>
      <c r="DA6" s="36">
        <f t="shared" si="11"/>
        <v>81.81</v>
      </c>
      <c r="DB6" s="36">
        <f t="shared" si="11"/>
        <v>80.010000000000005</v>
      </c>
      <c r="DC6" s="36">
        <f t="shared" si="11"/>
        <v>79.98</v>
      </c>
      <c r="DD6" s="36">
        <f t="shared" si="11"/>
        <v>79.48</v>
      </c>
      <c r="DE6" s="36">
        <f t="shared" si="11"/>
        <v>79.3</v>
      </c>
      <c r="DF6" s="36">
        <f t="shared" si="11"/>
        <v>79.34</v>
      </c>
      <c r="DG6" s="35" t="str">
        <f>IF(DG7="","",IF(DG7="-","【-】","【"&amp;SUBSTITUTE(TEXT(DG7,"#,##0.00"),"-","△")&amp;"】"))</f>
        <v>【90.22】</v>
      </c>
      <c r="DH6" s="36">
        <f>IF(DH7="",NA(),DH7)</f>
        <v>34.49</v>
      </c>
      <c r="DI6" s="36">
        <f t="shared" ref="DI6:DQ6" si="12">IF(DI7="",NA(),DI7)</f>
        <v>34.770000000000003</v>
      </c>
      <c r="DJ6" s="36">
        <f t="shared" si="12"/>
        <v>44.61</v>
      </c>
      <c r="DK6" s="36">
        <f t="shared" si="12"/>
        <v>44.77</v>
      </c>
      <c r="DL6" s="36">
        <f t="shared" si="12"/>
        <v>45.42</v>
      </c>
      <c r="DM6" s="36">
        <f t="shared" si="12"/>
        <v>35.18</v>
      </c>
      <c r="DN6" s="36">
        <f t="shared" si="12"/>
        <v>36.43</v>
      </c>
      <c r="DO6" s="36">
        <f t="shared" si="12"/>
        <v>46.12</v>
      </c>
      <c r="DP6" s="36">
        <f t="shared" si="12"/>
        <v>47.44</v>
      </c>
      <c r="DQ6" s="36">
        <f t="shared" si="12"/>
        <v>48.3</v>
      </c>
      <c r="DR6" s="35" t="str">
        <f>IF(DR7="","",IF(DR7="-","【-】","【"&amp;SUBSTITUTE(TEXT(DR7,"#,##0.00"),"-","△")&amp;"】"))</f>
        <v>【47.91】</v>
      </c>
      <c r="DS6" s="35">
        <f>IF(DS7="",NA(),DS7)</f>
        <v>0</v>
      </c>
      <c r="DT6" s="35">
        <f t="shared" ref="DT6:EB6" si="13">IF(DT7="",NA(),DT7)</f>
        <v>0</v>
      </c>
      <c r="DU6" s="36">
        <f t="shared" si="13"/>
        <v>29.73</v>
      </c>
      <c r="DV6" s="36">
        <f t="shared" si="13"/>
        <v>13.98</v>
      </c>
      <c r="DW6" s="36">
        <f t="shared" si="13"/>
        <v>13.91</v>
      </c>
      <c r="DX6" s="36">
        <f t="shared" si="13"/>
        <v>8.41</v>
      </c>
      <c r="DY6" s="36">
        <f t="shared" si="13"/>
        <v>8.7200000000000006</v>
      </c>
      <c r="DZ6" s="36">
        <f t="shared" si="13"/>
        <v>9.86</v>
      </c>
      <c r="EA6" s="36">
        <f t="shared" si="13"/>
        <v>11.16</v>
      </c>
      <c r="EB6" s="36">
        <f t="shared" si="13"/>
        <v>12.43</v>
      </c>
      <c r="EC6" s="35" t="str">
        <f>IF(EC7="","",IF(EC7="-","【-】","【"&amp;SUBSTITUTE(TEXT(EC7,"#,##0.00"),"-","△")&amp;"】"))</f>
        <v>【15.00】</v>
      </c>
      <c r="ED6" s="36">
        <f>IF(ED7="",NA(),ED7)</f>
        <v>1.91</v>
      </c>
      <c r="EE6" s="36">
        <f t="shared" ref="EE6:EM6" si="14">IF(EE7="",NA(),EE7)</f>
        <v>3.8</v>
      </c>
      <c r="EF6" s="36">
        <f t="shared" si="14"/>
        <v>2.27</v>
      </c>
      <c r="EG6" s="36">
        <f t="shared" si="14"/>
        <v>1.1100000000000001</v>
      </c>
      <c r="EH6" s="35">
        <f t="shared" si="14"/>
        <v>0</v>
      </c>
      <c r="EI6" s="36">
        <f t="shared" si="14"/>
        <v>0.66</v>
      </c>
      <c r="EJ6" s="36">
        <f t="shared" si="14"/>
        <v>0.64</v>
      </c>
      <c r="EK6" s="36">
        <f t="shared" si="14"/>
        <v>0.56000000000000005</v>
      </c>
      <c r="EL6" s="36">
        <f t="shared" si="14"/>
        <v>0.65</v>
      </c>
      <c r="EM6" s="36">
        <f t="shared" si="14"/>
        <v>0.46</v>
      </c>
      <c r="EN6" s="35" t="str">
        <f>IF(EN7="","",IF(EN7="-","【-】","【"&amp;SUBSTITUTE(TEXT(EN7,"#,##0.00"),"-","△")&amp;"】"))</f>
        <v>【0.76】</v>
      </c>
    </row>
    <row r="7" spans="1:144" s="37" customFormat="1">
      <c r="A7" s="29"/>
      <c r="B7" s="38">
        <v>2016</v>
      </c>
      <c r="C7" s="38">
        <v>263443</v>
      </c>
      <c r="D7" s="38">
        <v>46</v>
      </c>
      <c r="E7" s="38">
        <v>1</v>
      </c>
      <c r="F7" s="38">
        <v>0</v>
      </c>
      <c r="G7" s="38">
        <v>1</v>
      </c>
      <c r="H7" s="38" t="s">
        <v>105</v>
      </c>
      <c r="I7" s="38" t="s">
        <v>106</v>
      </c>
      <c r="J7" s="38" t="s">
        <v>107</v>
      </c>
      <c r="K7" s="38" t="s">
        <v>108</v>
      </c>
      <c r="L7" s="38" t="s">
        <v>109</v>
      </c>
      <c r="M7" s="38"/>
      <c r="N7" s="39" t="s">
        <v>110</v>
      </c>
      <c r="O7" s="39">
        <v>80.39</v>
      </c>
      <c r="P7" s="39">
        <v>98.28</v>
      </c>
      <c r="Q7" s="39">
        <v>2624</v>
      </c>
      <c r="R7" s="39">
        <v>9510</v>
      </c>
      <c r="S7" s="39">
        <v>58.16</v>
      </c>
      <c r="T7" s="39">
        <v>163.51</v>
      </c>
      <c r="U7" s="39">
        <v>9268</v>
      </c>
      <c r="V7" s="39">
        <v>8.74</v>
      </c>
      <c r="W7" s="39">
        <v>1060.4100000000001</v>
      </c>
      <c r="X7" s="39">
        <v>106.31</v>
      </c>
      <c r="Y7" s="39">
        <v>101.99</v>
      </c>
      <c r="Z7" s="39">
        <v>105.72</v>
      </c>
      <c r="AA7" s="39">
        <v>108.73</v>
      </c>
      <c r="AB7" s="39">
        <v>110.3</v>
      </c>
      <c r="AC7" s="39">
        <v>104.95</v>
      </c>
      <c r="AD7" s="39">
        <v>105.53</v>
      </c>
      <c r="AE7" s="39">
        <v>107.2</v>
      </c>
      <c r="AF7" s="39">
        <v>106.62</v>
      </c>
      <c r="AG7" s="39">
        <v>107.95</v>
      </c>
      <c r="AH7" s="39">
        <v>114.35</v>
      </c>
      <c r="AI7" s="39">
        <v>3.55</v>
      </c>
      <c r="AJ7" s="39">
        <v>1.59</v>
      </c>
      <c r="AK7" s="39">
        <v>0</v>
      </c>
      <c r="AL7" s="39">
        <v>0</v>
      </c>
      <c r="AM7" s="39">
        <v>0</v>
      </c>
      <c r="AN7" s="39">
        <v>26.81</v>
      </c>
      <c r="AO7" s="39">
        <v>28.31</v>
      </c>
      <c r="AP7" s="39">
        <v>13.46</v>
      </c>
      <c r="AQ7" s="39">
        <v>12.59</v>
      </c>
      <c r="AR7" s="39">
        <v>12.44</v>
      </c>
      <c r="AS7" s="39">
        <v>0.79</v>
      </c>
      <c r="AT7" s="39">
        <v>665.08</v>
      </c>
      <c r="AU7" s="39">
        <v>811</v>
      </c>
      <c r="AV7" s="39">
        <v>267.57</v>
      </c>
      <c r="AW7" s="39">
        <v>239.59</v>
      </c>
      <c r="AX7" s="39">
        <v>182.74</v>
      </c>
      <c r="AY7" s="39">
        <v>1002.64</v>
      </c>
      <c r="AZ7" s="39">
        <v>1164.51</v>
      </c>
      <c r="BA7" s="39">
        <v>434.72</v>
      </c>
      <c r="BB7" s="39">
        <v>416.14</v>
      </c>
      <c r="BC7" s="39">
        <v>371.89</v>
      </c>
      <c r="BD7" s="39">
        <v>262.87</v>
      </c>
      <c r="BE7" s="39">
        <v>284.33</v>
      </c>
      <c r="BF7" s="39">
        <v>327.61</v>
      </c>
      <c r="BG7" s="39">
        <v>309.27</v>
      </c>
      <c r="BH7" s="39">
        <v>435.65</v>
      </c>
      <c r="BI7" s="39">
        <v>393.72</v>
      </c>
      <c r="BJ7" s="39">
        <v>520.29999999999995</v>
      </c>
      <c r="BK7" s="39">
        <v>498.27</v>
      </c>
      <c r="BL7" s="39">
        <v>495.76</v>
      </c>
      <c r="BM7" s="39">
        <v>487.22</v>
      </c>
      <c r="BN7" s="39">
        <v>483.11</v>
      </c>
      <c r="BO7" s="39">
        <v>270.87</v>
      </c>
      <c r="BP7" s="39">
        <v>102.01</v>
      </c>
      <c r="BQ7" s="39">
        <v>96.75</v>
      </c>
      <c r="BR7" s="39">
        <v>101.78</v>
      </c>
      <c r="BS7" s="39">
        <v>90.6</v>
      </c>
      <c r="BT7" s="39">
        <v>91.72</v>
      </c>
      <c r="BU7" s="39">
        <v>90.69</v>
      </c>
      <c r="BV7" s="39">
        <v>90.64</v>
      </c>
      <c r="BW7" s="39">
        <v>93.66</v>
      </c>
      <c r="BX7" s="39">
        <v>92.76</v>
      </c>
      <c r="BY7" s="39">
        <v>93.28</v>
      </c>
      <c r="BZ7" s="39">
        <v>105.59</v>
      </c>
      <c r="CA7" s="39">
        <v>145.16999999999999</v>
      </c>
      <c r="CB7" s="39">
        <v>154.26</v>
      </c>
      <c r="CC7" s="39">
        <v>146.38</v>
      </c>
      <c r="CD7" s="39">
        <v>164.6</v>
      </c>
      <c r="CE7" s="39">
        <v>163.19</v>
      </c>
      <c r="CF7" s="39">
        <v>211.08</v>
      </c>
      <c r="CG7" s="39">
        <v>213.52</v>
      </c>
      <c r="CH7" s="39">
        <v>208.21</v>
      </c>
      <c r="CI7" s="39">
        <v>208.67</v>
      </c>
      <c r="CJ7" s="39">
        <v>208.29</v>
      </c>
      <c r="CK7" s="39">
        <v>163.27000000000001</v>
      </c>
      <c r="CL7" s="39">
        <v>57.2</v>
      </c>
      <c r="CM7" s="39">
        <v>60.28</v>
      </c>
      <c r="CN7" s="39">
        <v>55.89</v>
      </c>
      <c r="CO7" s="39">
        <v>53.83</v>
      </c>
      <c r="CP7" s="39">
        <v>58.31</v>
      </c>
      <c r="CQ7" s="39">
        <v>49.69</v>
      </c>
      <c r="CR7" s="39">
        <v>49.77</v>
      </c>
      <c r="CS7" s="39">
        <v>49.22</v>
      </c>
      <c r="CT7" s="39">
        <v>49.08</v>
      </c>
      <c r="CU7" s="39">
        <v>49.32</v>
      </c>
      <c r="CV7" s="39">
        <v>59.94</v>
      </c>
      <c r="CW7" s="39">
        <v>85.07</v>
      </c>
      <c r="CX7" s="39">
        <v>81.62</v>
      </c>
      <c r="CY7" s="39">
        <v>83.25</v>
      </c>
      <c r="CZ7" s="39">
        <v>87.89</v>
      </c>
      <c r="DA7" s="39">
        <v>81.81</v>
      </c>
      <c r="DB7" s="39">
        <v>80.010000000000005</v>
      </c>
      <c r="DC7" s="39">
        <v>79.98</v>
      </c>
      <c r="DD7" s="39">
        <v>79.48</v>
      </c>
      <c r="DE7" s="39">
        <v>79.3</v>
      </c>
      <c r="DF7" s="39">
        <v>79.34</v>
      </c>
      <c r="DG7" s="39">
        <v>90.22</v>
      </c>
      <c r="DH7" s="39">
        <v>34.49</v>
      </c>
      <c r="DI7" s="39">
        <v>34.770000000000003</v>
      </c>
      <c r="DJ7" s="39">
        <v>44.61</v>
      </c>
      <c r="DK7" s="39">
        <v>44.77</v>
      </c>
      <c r="DL7" s="39">
        <v>45.42</v>
      </c>
      <c r="DM7" s="39">
        <v>35.18</v>
      </c>
      <c r="DN7" s="39">
        <v>36.43</v>
      </c>
      <c r="DO7" s="39">
        <v>46.12</v>
      </c>
      <c r="DP7" s="39">
        <v>47.44</v>
      </c>
      <c r="DQ7" s="39">
        <v>48.3</v>
      </c>
      <c r="DR7" s="39">
        <v>47.91</v>
      </c>
      <c r="DS7" s="39">
        <v>0</v>
      </c>
      <c r="DT7" s="39">
        <v>0</v>
      </c>
      <c r="DU7" s="39">
        <v>29.73</v>
      </c>
      <c r="DV7" s="39">
        <v>13.98</v>
      </c>
      <c r="DW7" s="39">
        <v>13.91</v>
      </c>
      <c r="DX7" s="39">
        <v>8.41</v>
      </c>
      <c r="DY7" s="39">
        <v>8.7200000000000006</v>
      </c>
      <c r="DZ7" s="39">
        <v>9.86</v>
      </c>
      <c r="EA7" s="39">
        <v>11.16</v>
      </c>
      <c r="EB7" s="39">
        <v>12.43</v>
      </c>
      <c r="EC7" s="39">
        <v>15</v>
      </c>
      <c r="ED7" s="39">
        <v>1.91</v>
      </c>
      <c r="EE7" s="39">
        <v>3.8</v>
      </c>
      <c r="EF7" s="39">
        <v>2.27</v>
      </c>
      <c r="EG7" s="39">
        <v>1.1100000000000001</v>
      </c>
      <c r="EH7" s="39">
        <v>0</v>
      </c>
      <c r="EI7" s="39">
        <v>0.66</v>
      </c>
      <c r="EJ7" s="39">
        <v>0.64</v>
      </c>
      <c r="EK7" s="39">
        <v>0.56000000000000005</v>
      </c>
      <c r="EL7" s="39">
        <v>0.65</v>
      </c>
      <c r="EM7" s="39">
        <v>0.46</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lastPrinted>2018-02-14T07:46:55Z</cp:lastPrinted>
  <dcterms:modified xsi:type="dcterms:W3CDTF">2018-02-14T07:50:20Z</dcterms:modified>
</cp:coreProperties>
</file>