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AULs4PtsJJR8nWfvDGtHufSQzbYn/MRVLnhKtY62s6EXedW/05e7IlTkRBw8qdlzLp0si86sCE3Ag7jqudtqzw==" workbookSaltValue="+sJCpuVfugwQZzKaa327bw==" workbookSpinCount="100000"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<sst xmlns="http://schemas.openxmlformats.org/spreadsheetml/2006/main" count="232" uniqueCount="120">
  <si>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</si>
  <si>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</si>
  <si>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</si>
  <si>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</si>
  <si>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</si>
  <si>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</si>
  <si>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</si>
  <si>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</si>
  <si>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</si>
  <si>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</si>
  <si>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</si>
  <si>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</si>
  <si>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</si>
  <si>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</si>
  <si>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</si>
  <si>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</si>
  <si>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</si>
  <si>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</si>
  <si>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</si>
  <si>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</si>
  <si>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</si>
  <si>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</si>
  <si>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</si>
  <si>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</si>
  <si>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</si>
  <si>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</si>
  <si>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</si>
  <si>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</si>
  <si>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</si>
  <si>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</si>
  <si>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</si>
  <si>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</si>
  <si>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</si>
  <si>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</si>
  <si>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</si>
  <si>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</si>
  <si>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</si>
  <si>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</si>
  <si>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</si>
  <si>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</si>
  <si>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</si>
  <si>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</si>
  <si>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</si>
  <si>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</si>
  <si>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</si>
  <si>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</si>
  <si>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</si>
  <si>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</si>
  <si>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</si>
  <si>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</si>
  <si>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</si>
  <si>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</si>
  <si>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</si>
  <si>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</si>
  <si>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</si>
  <si>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</si>
  <si>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</si>
  <si>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</si>
  <si>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</si>
  <si>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</si>
  <si>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</si>
  <si>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</si>
  <si>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</si>
  <si>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</si>
  <si>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</si>
  <si>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</si>
  <si>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</si>
  <si>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</si>
  <si>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</si>
  <si>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</si>
  <si>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</si>
  <si>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</si>
  <si>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</si>
  <si>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</si>
  <si>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</si>
  <si>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</si>
  <si>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</si>
  <si>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</si>
  <si>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</si>
  <si>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</si>
  <si>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</si>
  <si>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</si>
  <si>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</si>
  <si>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</si>
  <si>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</si>
  <si>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</si>
  <si>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</si>
  <si>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</si>
  <si>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</si>
  <si>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</si>
  <si>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</si>
  <si>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</si>
  <si>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</si>
  <si>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</si>
  <si>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</si>
  <si>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</si>
  <si>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</si>
  <si>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</si>
  <si>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</si>
  <si>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</si>
  <si>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</si>
  <si>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</si>
  <si>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</si>
  <si>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</si>
  <si>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</si>
  <si>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久御山町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</si>
  <si>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</si>
  <si>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</si>
  <si>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</si>
  <si>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</si>
  <si>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</si>
  <si>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</si>
  <si>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</si>
  <si>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</si>
  <si>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</si>
  <si>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</si>
  <si>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phoneticPr fontId="4"/>
  </si>
  <si>
    <t>平成28年度においては、経常収支比率は100.28％と100％を上回り、平成26年度から３年連続で黒字を計上することとなったが、類似団体平均値と比較すると低い数値で推移しており、また、料金回収率では84.06％と依然100％を下回ることとなった。これは、給水に係る費用を料金収入では賄えていないということであり、過去５年間を見ても同様に100％を下回り続けている。
施設利用率は45.28％と類似団体平均値を下回る結果となっているが、有収率は93.77％と類似団体平均値と比較して、かなり高い数値となっており、高い割合で施設の稼働状況が収益に反映されており、施設の稼働は概ね良好であると言える。</t>
    <phoneticPr fontId="4"/>
  </si>
  <si>
    <t>有形固定資産減価償却率が42.42％と類似団体平均値の48.49％より低い数値となっており、有形固定資産全体で見ると、類似団体と比較しても計画的に更新が行えていると言えるが、管路経年化率を見ると16.26％と類似団体より高い数値となっており、管路については経年化が進んでいると言える。</t>
    <phoneticPr fontId="4"/>
  </si>
  <si>
    <t>近年、人口の減少や節水意識の定着、大口使用者の井水併用などの影響により、給水量が低迷しているなか、過去５年間においても、経常収支比率が100％前後で推移しており、赤字を計上する年もあった。また、料金回収率が常に100％を下回っている状態であることからも、非常に厳しい経営状況であることがわかる。
固定資産については、浄水場の耐震化や管路の更新等を計画的に実施してきているが、今後も引き続き配水管の耐震化や鉛管改修等の更新事業を実施していく必要がある。
経営状況の改善及び更新事業に必要な財源確保を踏まえ、早急に中長期的な経営戦略を策定し、料金体制の見直し等についても検討する必要があると言える。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</si>
</sst>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0.51</c:v>
                </c:pt>
                <c:pt idx="1">
                  <c:v>0.85</c:v>
                </c:pt>
                <c:pt idx="2">
                  <c:v>2.76</c:v>
                </c:pt>
                <c:pt idx="3" formatCode="#,##0.00;&quot;△&quot;#,##0.00">
                  <c:v>1.96</c:v>
                </c:pt>
                <c:pt idx="4">
                  <c:v>0.71</c:v>
                </c:pt>
              </c:numCache>
            </c:numRef>
          </c:val>
        </c:ser>
        <c:dLbls>
          <c:showLegendKey val="0"/>
          <c:showVal val="0"/>
          <c:showCatName val="0"/>
          <c:showSerName val="0"/>
          <c:showPercent val="0"/>
          <c:showBubbleSize val="0"/>
        </c:dLbls>
        <c:gapWidth val="150"/>
        <c:axId val="148372864"/>
        <c:axId val="1667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48372864"/>
        <c:axId val="166778368"/>
      </c:lineChart>
      <c:dateAx>
        <c:axId val="148372864"/>
        <c:scaling>
          <c:orientation val="minMax"/>
        </c:scaling>
        <c:delete val="1"/>
        <c:axPos val="b"/>
        <c:numFmt formatCode="ge" sourceLinked="1"/>
        <c:majorTickMark val="none"/>
        <c:minorTickMark val="none"/>
        <c:tickLblPos val="none"/>
        <c:crossAx val="166778368"/>
        <c:crosses val="autoZero"/>
        <c:auto val="1"/>
        <c:lblOffset val="100"/>
        <c:baseTimeUnit val="years"/>
      </c:dateAx>
      <c:valAx>
        <c:axId val="1667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45.79</c:v>
                </c:pt>
                <c:pt idx="1">
                  <c:v>46.11</c:v>
                </c:pt>
                <c:pt idx="2">
                  <c:v>45.05</c:v>
                </c:pt>
                <c:pt idx="3">
                  <c:v>44.54</c:v>
                </c:pt>
                <c:pt idx="4">
                  <c:v>45.28</c:v>
                </c:pt>
              </c:numCache>
            </c:numRef>
          </c:val>
        </c:ser>
        <c:dLbls>
          <c:showLegendKey val="0"/>
          <c:showVal val="0"/>
          <c:showCatName val="0"/>
          <c:showSerName val="0"/>
          <c:showPercent val="0"/>
          <c:showBubbleSize val="0"/>
        </c:dLbls>
        <c:gapWidth val="150"/>
        <c:axId val="188981248"/>
        <c:axId val="1889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88981248"/>
        <c:axId val="188983168"/>
      </c:lineChart>
      <c:dateAx>
        <c:axId val="188981248"/>
        <c:scaling>
          <c:orientation val="minMax"/>
        </c:scaling>
        <c:delete val="1"/>
        <c:axPos val="b"/>
        <c:numFmt formatCode="ge" sourceLinked="1"/>
        <c:majorTickMark val="none"/>
        <c:minorTickMark val="none"/>
        <c:tickLblPos val="none"/>
        <c:crossAx val="188983168"/>
        <c:crosses val="autoZero"/>
        <c:auto val="1"/>
        <c:lblOffset val="100"/>
        <c:baseTimeUnit val="years"/>
      </c:dateAx>
      <c:valAx>
        <c:axId val="1889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8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93.85</c:v>
                </c:pt>
                <c:pt idx="1">
                  <c:v>93.29</c:v>
                </c:pt>
                <c:pt idx="2">
                  <c:v>93.28</c:v>
                </c:pt>
                <c:pt idx="3">
                  <c:v>94.23</c:v>
                </c:pt>
                <c:pt idx="4">
                  <c:v>93.77</c:v>
                </c:pt>
              </c:numCache>
            </c:numRef>
          </c:val>
        </c:ser>
        <c:dLbls>
          <c:showLegendKey val="0"/>
          <c:showVal val="0"/>
          <c:showCatName val="0"/>
          <c:showSerName val="0"/>
          <c:showPercent val="0"/>
          <c:showBubbleSize val="0"/>
        </c:dLbls>
        <c:gapWidth val="150"/>
        <c:axId val="189087104"/>
        <c:axId val="1890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89087104"/>
        <c:axId val="189093376"/>
      </c:lineChart>
      <c:dateAx>
        <c:axId val="189087104"/>
        <c:scaling>
          <c:orientation val="minMax"/>
        </c:scaling>
        <c:delete val="1"/>
        <c:axPos val="b"/>
        <c:numFmt formatCode="ge" sourceLinked="1"/>
        <c:majorTickMark val="none"/>
        <c:minorTickMark val="none"/>
        <c:tickLblPos val="none"/>
        <c:crossAx val="189093376"/>
        <c:crosses val="autoZero"/>
        <c:auto val="1"/>
        <c:lblOffset val="100"/>
        <c:baseTimeUnit val="years"/>
      </c:dateAx>
      <c:valAx>
        <c:axId val="1890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102.12</c:v>
                </c:pt>
                <c:pt idx="1">
                  <c:v>96.21</c:v>
                </c:pt>
                <c:pt idx="2">
                  <c:v>103.61</c:v>
                </c:pt>
                <c:pt idx="3">
                  <c:v>101.83</c:v>
                </c:pt>
                <c:pt idx="4">
                  <c:v>100.28</c:v>
                </c:pt>
              </c:numCache>
            </c:numRef>
          </c:val>
        </c:ser>
        <c:dLbls>
          <c:showLegendKey val="0"/>
          <c:showVal val="0"/>
          <c:showCatName val="0"/>
          <c:showSerName val="0"/>
          <c:showPercent val="0"/>
          <c:showBubbleSize val="0"/>
        </c:dLbls>
        <c:gapWidth val="150"/>
        <c:axId val="166788096"/>
        <c:axId val="1863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66788096"/>
        <c:axId val="186336384"/>
      </c:lineChart>
      <c:dateAx>
        <c:axId val="166788096"/>
        <c:scaling>
          <c:orientation val="minMax"/>
        </c:scaling>
        <c:delete val="1"/>
        <c:axPos val="b"/>
        <c:numFmt formatCode="ge" sourceLinked="1"/>
        <c:majorTickMark val="none"/>
        <c:minorTickMark val="none"/>
        <c:tickLblPos val="none"/>
        <c:crossAx val="186336384"/>
        <c:crosses val="autoZero"/>
        <c:auto val="1"/>
        <c:lblOffset val="100"/>
        <c:baseTimeUnit val="years"/>
      </c:dateAx>
      <c:valAx>
        <c:axId val="186336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7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42.56</c:v>
                </c:pt>
                <c:pt idx="1">
                  <c:v>39.96</c:v>
                </c:pt>
                <c:pt idx="2">
                  <c:v>41.15</c:v>
                </c:pt>
                <c:pt idx="3">
                  <c:v>41.17</c:v>
                </c:pt>
                <c:pt idx="4">
                  <c:v>42.42</c:v>
                </c:pt>
              </c:numCache>
            </c:numRef>
          </c:val>
        </c:ser>
        <c:dLbls>
          <c:showLegendKey val="0"/>
          <c:showVal val="0"/>
          <c:showCatName val="0"/>
          <c:showSerName val="0"/>
          <c:showPercent val="0"/>
          <c:showBubbleSize val="0"/>
        </c:dLbls>
        <c:gapWidth val="150"/>
        <c:axId val="186362496"/>
        <c:axId val="18637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86362496"/>
        <c:axId val="186376960"/>
      </c:lineChart>
      <c:dateAx>
        <c:axId val="186362496"/>
        <c:scaling>
          <c:orientation val="minMax"/>
        </c:scaling>
        <c:delete val="1"/>
        <c:axPos val="b"/>
        <c:numFmt formatCode="ge" sourceLinked="1"/>
        <c:majorTickMark val="none"/>
        <c:minorTickMark val="none"/>
        <c:tickLblPos val="none"/>
        <c:crossAx val="186376960"/>
        <c:crosses val="autoZero"/>
        <c:auto val="1"/>
        <c:lblOffset val="100"/>
        <c:baseTimeUnit val="years"/>
      </c:dateAx>
      <c:valAx>
        <c:axId val="1863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0.51</c:v>
                </c:pt>
                <c:pt idx="1">
                  <c:v>1.65</c:v>
                </c:pt>
                <c:pt idx="2">
                  <c:v>2.4500000000000002</c:v>
                </c:pt>
                <c:pt idx="3" formatCode="#,##0.00;&quot;△&quot;#,##0.00">
                  <c:v>14.59</c:v>
                </c:pt>
                <c:pt idx="4">
                  <c:v>16.260000000000002</c:v>
                </c:pt>
              </c:numCache>
            </c:numRef>
          </c:val>
        </c:ser>
        <c:dLbls>
          <c:showLegendKey val="0"/>
          <c:showVal val="0"/>
          <c:showCatName val="0"/>
          <c:showSerName val="0"/>
          <c:showPercent val="0"/>
          <c:showBubbleSize val="0"/>
        </c:dLbls>
        <c:gapWidth val="150"/>
        <c:axId val="186398976"/>
        <c:axId val="18640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86398976"/>
        <c:axId val="186409344"/>
      </c:lineChart>
      <c:dateAx>
        <c:axId val="186398976"/>
        <c:scaling>
          <c:orientation val="minMax"/>
        </c:scaling>
        <c:delete val="1"/>
        <c:axPos val="b"/>
        <c:numFmt formatCode="ge" sourceLinked="1"/>
        <c:majorTickMark val="none"/>
        <c:minorTickMark val="none"/>
        <c:tickLblPos val="none"/>
        <c:crossAx val="186409344"/>
        <c:crosses val="autoZero"/>
        <c:auto val="1"/>
        <c:lblOffset val="100"/>
        <c:baseTimeUnit val="years"/>
      </c:dateAx>
      <c:valAx>
        <c:axId val="1864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6427648"/>
        <c:axId val="18763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86427648"/>
        <c:axId val="187634048"/>
      </c:lineChart>
      <c:dateAx>
        <c:axId val="186427648"/>
        <c:scaling>
          <c:orientation val="minMax"/>
        </c:scaling>
        <c:delete val="1"/>
        <c:axPos val="b"/>
        <c:numFmt formatCode="ge" sourceLinked="1"/>
        <c:majorTickMark val="none"/>
        <c:minorTickMark val="none"/>
        <c:tickLblPos val="none"/>
        <c:crossAx val="187634048"/>
        <c:crosses val="autoZero"/>
        <c:auto val="1"/>
        <c:lblOffset val="100"/>
        <c:baseTimeUnit val="years"/>
      </c:dateAx>
      <c:valAx>
        <c:axId val="18763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4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1608.39</c:v>
                </c:pt>
                <c:pt idx="1">
                  <c:v>947.23</c:v>
                </c:pt>
                <c:pt idx="2">
                  <c:v>468.24</c:v>
                </c:pt>
                <c:pt idx="3">
                  <c:v>416.24</c:v>
                </c:pt>
                <c:pt idx="4">
                  <c:v>382.16</c:v>
                </c:pt>
              </c:numCache>
            </c:numRef>
          </c:val>
        </c:ser>
        <c:dLbls>
          <c:showLegendKey val="0"/>
          <c:showVal val="0"/>
          <c:showCatName val="0"/>
          <c:showSerName val="0"/>
          <c:showPercent val="0"/>
          <c:showBubbleSize val="0"/>
        </c:dLbls>
        <c:gapWidth val="150"/>
        <c:axId val="187656448"/>
        <c:axId val="1876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87656448"/>
        <c:axId val="187658624"/>
      </c:lineChart>
      <c:dateAx>
        <c:axId val="187656448"/>
        <c:scaling>
          <c:orientation val="minMax"/>
        </c:scaling>
        <c:delete val="1"/>
        <c:axPos val="b"/>
        <c:numFmt formatCode="ge" sourceLinked="1"/>
        <c:majorTickMark val="none"/>
        <c:minorTickMark val="none"/>
        <c:tickLblPos val="none"/>
        <c:crossAx val="187658624"/>
        <c:crosses val="autoZero"/>
        <c:auto val="1"/>
        <c:lblOffset val="100"/>
        <c:baseTimeUnit val="years"/>
      </c:dateAx>
      <c:valAx>
        <c:axId val="187658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6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144.66</c:v>
                </c:pt>
                <c:pt idx="1">
                  <c:v>185.79</c:v>
                </c:pt>
                <c:pt idx="2">
                  <c:v>209.24</c:v>
                </c:pt>
                <c:pt idx="3">
                  <c:v>219.2</c:v>
                </c:pt>
                <c:pt idx="4">
                  <c:v>213.59</c:v>
                </c:pt>
              </c:numCache>
            </c:numRef>
          </c:val>
        </c:ser>
        <c:dLbls>
          <c:showLegendKey val="0"/>
          <c:showVal val="0"/>
          <c:showCatName val="0"/>
          <c:showSerName val="0"/>
          <c:showPercent val="0"/>
          <c:showBubbleSize val="0"/>
        </c:dLbls>
        <c:gapWidth val="150"/>
        <c:axId val="188876288"/>
        <c:axId val="1888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88876288"/>
        <c:axId val="188878208"/>
      </c:lineChart>
      <c:dateAx>
        <c:axId val="188876288"/>
        <c:scaling>
          <c:orientation val="minMax"/>
        </c:scaling>
        <c:delete val="1"/>
        <c:axPos val="b"/>
        <c:numFmt formatCode="ge" sourceLinked="1"/>
        <c:majorTickMark val="none"/>
        <c:minorTickMark val="none"/>
        <c:tickLblPos val="none"/>
        <c:crossAx val="188878208"/>
        <c:crosses val="autoZero"/>
        <c:auto val="1"/>
        <c:lblOffset val="100"/>
        <c:baseTimeUnit val="years"/>
      </c:dateAx>
      <c:valAx>
        <c:axId val="18887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8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87.67</c:v>
                </c:pt>
                <c:pt idx="1">
                  <c:v>81.849999999999994</c:v>
                </c:pt>
                <c:pt idx="2">
                  <c:v>88.34</c:v>
                </c:pt>
                <c:pt idx="3">
                  <c:v>87.95</c:v>
                </c:pt>
                <c:pt idx="4">
                  <c:v>84.06</c:v>
                </c:pt>
              </c:numCache>
            </c:numRef>
          </c:val>
        </c:ser>
        <c:dLbls>
          <c:showLegendKey val="0"/>
          <c:showVal val="0"/>
          <c:showCatName val="0"/>
          <c:showSerName val="0"/>
          <c:showPercent val="0"/>
          <c:showBubbleSize val="0"/>
        </c:dLbls>
        <c:gapWidth val="150"/>
        <c:axId val="188908672"/>
        <c:axId val="18891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88908672"/>
        <c:axId val="188910592"/>
      </c:lineChart>
      <c:dateAx>
        <c:axId val="188908672"/>
        <c:scaling>
          <c:orientation val="minMax"/>
        </c:scaling>
        <c:delete val="1"/>
        <c:axPos val="b"/>
        <c:numFmt formatCode="ge" sourceLinked="1"/>
        <c:majorTickMark val="none"/>
        <c:minorTickMark val="none"/>
        <c:tickLblPos val="none"/>
        <c:crossAx val="188910592"/>
        <c:crosses val="autoZero"/>
        <c:auto val="1"/>
        <c:lblOffset val="100"/>
        <c:baseTimeUnit val="years"/>
      </c:dateAx>
      <c:valAx>
        <c:axId val="1889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167.8</c:v>
                </c:pt>
                <c:pt idx="1">
                  <c:v>179.27</c:v>
                </c:pt>
                <c:pt idx="2">
                  <c:v>166.32</c:v>
                </c:pt>
                <c:pt idx="3">
                  <c:v>167.29</c:v>
                </c:pt>
                <c:pt idx="4">
                  <c:v>175.3</c:v>
                </c:pt>
              </c:numCache>
            </c:numRef>
          </c:val>
        </c:ser>
        <c:dLbls>
          <c:showLegendKey val="0"/>
          <c:showVal val="0"/>
          <c:showCatName val="0"/>
          <c:showSerName val="0"/>
          <c:showPercent val="0"/>
          <c:showBubbleSize val="0"/>
        </c:dLbls>
        <c:gapWidth val="150"/>
        <c:axId val="188948864"/>
        <c:axId val="1889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88948864"/>
        <c:axId val="188950784"/>
      </c:lineChart>
      <c:dateAx>
        <c:axId val="188948864"/>
        <c:scaling>
          <c:orientation val="minMax"/>
        </c:scaling>
        <c:delete val="1"/>
        <c:axPos val="b"/>
        <c:numFmt formatCode="ge" sourceLinked="1"/>
        <c:majorTickMark val="none"/>
        <c:minorTickMark val="none"/>
        <c:tickLblPos val="none"/>
        <c:crossAx val="188950784"/>
        <c:crosses val="autoZero"/>
        <c:auto val="1"/>
        <c:lblOffset val="100"/>
        <c:baseTimeUnit val="years"/>
      </c:dateAx>
      <c:valAx>
        <c:axId val="1889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Normal="100" workbookViewId="0">
      <selection activeCell="AV56" sqref="AV56:BI5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京都府　久御山町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16255</v>
      </c>
      <c r="AM8" s="61"/>
      <c r="AN8" s="61"/>
      <c r="AO8" s="61"/>
      <c r="AP8" s="61"/>
      <c r="AQ8" s="61"/>
      <c r="AR8" s="61"/>
      <c r="AS8" s="61"/>
      <c r="AT8" s="51">
        <f>データ!$S$6</f>
        <v>13.86</v>
      </c>
      <c r="AU8" s="52"/>
      <c r="AV8" s="52"/>
      <c r="AW8" s="52"/>
      <c r="AX8" s="52"/>
      <c r="AY8" s="52"/>
      <c r="AZ8" s="52"/>
      <c r="BA8" s="52"/>
      <c r="BB8" s="53">
        <f>データ!$T$6</f>
        <v>1172.8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78.06</v>
      </c>
      <c r="J10" s="52"/>
      <c r="K10" s="52"/>
      <c r="L10" s="52"/>
      <c r="M10" s="52"/>
      <c r="N10" s="52"/>
      <c r="O10" s="64"/>
      <c r="P10" s="53">
        <f>データ!$P$6</f>
        <v>99.93</v>
      </c>
      <c r="Q10" s="53"/>
      <c r="R10" s="53"/>
      <c r="S10" s="53"/>
      <c r="T10" s="53"/>
      <c r="U10" s="53"/>
      <c r="V10" s="53"/>
      <c r="W10" s="61">
        <f>データ!$Q$6</f>
        <v>2453</v>
      </c>
      <c r="X10" s="61"/>
      <c r="Y10" s="61"/>
      <c r="Z10" s="61"/>
      <c r="AA10" s="61"/>
      <c r="AB10" s="61"/>
      <c r="AC10" s="61"/>
      <c r="AD10" s="2"/>
      <c r="AE10" s="2"/>
      <c r="AF10" s="2"/>
      <c r="AG10" s="2"/>
      <c r="AH10" s="5"/>
      <c r="AI10" s="5"/>
      <c r="AJ10" s="5"/>
      <c r="AK10" s="5"/>
      <c r="AL10" s="61">
        <f>データ!$U$6</f>
        <v>16146</v>
      </c>
      <c r="AM10" s="61"/>
      <c r="AN10" s="61"/>
      <c r="AO10" s="61"/>
      <c r="AP10" s="61"/>
      <c r="AQ10" s="61"/>
      <c r="AR10" s="61"/>
      <c r="AS10" s="61"/>
      <c r="AT10" s="51">
        <f>データ!$V$6</f>
        <v>13.77</v>
      </c>
      <c r="AU10" s="52"/>
      <c r="AV10" s="52"/>
      <c r="AW10" s="52"/>
      <c r="AX10" s="52"/>
      <c r="AY10" s="52"/>
      <c r="AZ10" s="52"/>
      <c r="BA10" s="52"/>
      <c r="BB10" s="53">
        <f>データ!$W$6</f>
        <v>1172.55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FQs8ebO18Ak3Lj17jClOoB3tGi5Hepk0uuPdza5ZfBVMnxE46vG0w4LbzcarQfzEYZxdHwgkc5/OFldJ9gx+zw==" saltValue="+/9OL6R04RtYWFur2J4+1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DV8" sqref="DV8"/>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263222</v>
      </c>
      <c r="D6" s="34">
        <f t="shared" si="3"/>
        <v>46</v>
      </c>
      <c r="E6" s="34">
        <f t="shared" si="3"/>
        <v>1</v>
      </c>
      <c r="F6" s="34">
        <f t="shared" si="3"/>
        <v>0</v>
      </c>
      <c r="G6" s="34">
        <f t="shared" si="3"/>
        <v>1</v>
      </c>
      <c r="H6" s="34" t="str">
        <f t="shared" si="3"/>
        <v>京都府　久御山町</v>
      </c>
      <c r="I6" s="34" t="str">
        <f t="shared" si="3"/>
        <v>法適用</v>
      </c>
      <c r="J6" s="34" t="str">
        <f t="shared" si="3"/>
        <v>水道事業</v>
      </c>
      <c r="K6" s="34" t="str">
        <f t="shared" si="3"/>
        <v>末端給水事業</v>
      </c>
      <c r="L6" s="34" t="str">
        <f t="shared" si="3"/>
        <v>A6</v>
      </c>
      <c r="M6" s="34">
        <f t="shared" si="3"/>
        <v>0</v>
      </c>
      <c r="N6" s="35" t="str">
        <f t="shared" si="3"/>
        <v>-</v>
      </c>
      <c r="O6" s="35">
        <f t="shared" si="3"/>
        <v>78.06</v>
      </c>
      <c r="P6" s="35">
        <f t="shared" si="3"/>
        <v>99.93</v>
      </c>
      <c r="Q6" s="35">
        <f t="shared" si="3"/>
        <v>2453</v>
      </c>
      <c r="R6" s="35">
        <f t="shared" si="3"/>
        <v>16255</v>
      </c>
      <c r="S6" s="35">
        <f t="shared" si="3"/>
        <v>13.86</v>
      </c>
      <c r="T6" s="35">
        <f t="shared" si="3"/>
        <v>1172.8</v>
      </c>
      <c r="U6" s="35">
        <f t="shared" si="3"/>
        <v>16146</v>
      </c>
      <c r="V6" s="35">
        <f t="shared" si="3"/>
        <v>13.77</v>
      </c>
      <c r="W6" s="35">
        <f t="shared" si="3"/>
        <v>1172.55</v>
      </c>
      <c r="X6" s="36">
        <f>IF(X7="",NA(),X7)</f>
        <v>102.12</v>
      </c>
      <c r="Y6" s="36">
        <f t="shared" ref="Y6:AG6" si="4">IF(Y7="",NA(),Y7)</f>
        <v>96.21</v>
      </c>
      <c r="Z6" s="36">
        <f t="shared" si="4"/>
        <v>103.61</v>
      </c>
      <c r="AA6" s="36">
        <f t="shared" si="4"/>
        <v>101.83</v>
      </c>
      <c r="AB6" s="36">
        <f t="shared" si="4"/>
        <v>100.28</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1608.39</v>
      </c>
      <c r="AU6" s="36">
        <f t="shared" ref="AU6:BC6" si="6">IF(AU7="",NA(),AU7)</f>
        <v>947.23</v>
      </c>
      <c r="AV6" s="36">
        <f t="shared" si="6"/>
        <v>468.24</v>
      </c>
      <c r="AW6" s="36">
        <f t="shared" si="6"/>
        <v>416.24</v>
      </c>
      <c r="AX6" s="36">
        <f t="shared" si="6"/>
        <v>382.16</v>
      </c>
      <c r="AY6" s="36">
        <f t="shared" si="6"/>
        <v>915.5</v>
      </c>
      <c r="AZ6" s="36">
        <f t="shared" si="6"/>
        <v>963.24</v>
      </c>
      <c r="BA6" s="36">
        <f t="shared" si="6"/>
        <v>381.53</v>
      </c>
      <c r="BB6" s="36">
        <f t="shared" si="6"/>
        <v>391.54</v>
      </c>
      <c r="BC6" s="36">
        <f t="shared" si="6"/>
        <v>384.34</v>
      </c>
      <c r="BD6" s="35" t="str">
        <f>IF(BD7="","",IF(BD7="-","【-】","【"&amp;SUBSTITUTE(TEXT(BD7,"#,##0.00"),"-","△")&amp;"】"))</f>
        <v>【262.87】</v>
      </c>
      <c r="BE6" s="36">
        <f>IF(BE7="",NA(),BE7)</f>
        <v>144.66</v>
      </c>
      <c r="BF6" s="36">
        <f t="shared" ref="BF6:BN6" si="7">IF(BF7="",NA(),BF7)</f>
        <v>185.79</v>
      </c>
      <c r="BG6" s="36">
        <f t="shared" si="7"/>
        <v>209.24</v>
      </c>
      <c r="BH6" s="36">
        <f t="shared" si="7"/>
        <v>219.2</v>
      </c>
      <c r="BI6" s="36">
        <f t="shared" si="7"/>
        <v>213.59</v>
      </c>
      <c r="BJ6" s="36">
        <f t="shared" si="7"/>
        <v>404.78</v>
      </c>
      <c r="BK6" s="36">
        <f t="shared" si="7"/>
        <v>400.38</v>
      </c>
      <c r="BL6" s="36">
        <f t="shared" si="7"/>
        <v>393.27</v>
      </c>
      <c r="BM6" s="36">
        <f t="shared" si="7"/>
        <v>386.97</v>
      </c>
      <c r="BN6" s="36">
        <f t="shared" si="7"/>
        <v>380.58</v>
      </c>
      <c r="BO6" s="35" t="str">
        <f>IF(BO7="","",IF(BO7="-","【-】","【"&amp;SUBSTITUTE(TEXT(BO7,"#,##0.00"),"-","△")&amp;"】"))</f>
        <v>【270.87】</v>
      </c>
      <c r="BP6" s="36">
        <f>IF(BP7="",NA(),BP7)</f>
        <v>87.67</v>
      </c>
      <c r="BQ6" s="36">
        <f t="shared" ref="BQ6:BY6" si="8">IF(BQ7="",NA(),BQ7)</f>
        <v>81.849999999999994</v>
      </c>
      <c r="BR6" s="36">
        <f t="shared" si="8"/>
        <v>88.34</v>
      </c>
      <c r="BS6" s="36">
        <f t="shared" si="8"/>
        <v>87.95</v>
      </c>
      <c r="BT6" s="36">
        <f t="shared" si="8"/>
        <v>84.06</v>
      </c>
      <c r="BU6" s="36">
        <f t="shared" si="8"/>
        <v>98.07</v>
      </c>
      <c r="BV6" s="36">
        <f t="shared" si="8"/>
        <v>96.56</v>
      </c>
      <c r="BW6" s="36">
        <f t="shared" si="8"/>
        <v>100.47</v>
      </c>
      <c r="BX6" s="36">
        <f t="shared" si="8"/>
        <v>101.72</v>
      </c>
      <c r="BY6" s="36">
        <f t="shared" si="8"/>
        <v>102.38</v>
      </c>
      <c r="BZ6" s="35" t="str">
        <f>IF(BZ7="","",IF(BZ7="-","【-】","【"&amp;SUBSTITUTE(TEXT(BZ7,"#,##0.00"),"-","△")&amp;"】"))</f>
        <v>【105.59】</v>
      </c>
      <c r="CA6" s="36">
        <f>IF(CA7="",NA(),CA7)</f>
        <v>167.8</v>
      </c>
      <c r="CB6" s="36">
        <f t="shared" ref="CB6:CJ6" si="9">IF(CB7="",NA(),CB7)</f>
        <v>179.27</v>
      </c>
      <c r="CC6" s="36">
        <f t="shared" si="9"/>
        <v>166.32</v>
      </c>
      <c r="CD6" s="36">
        <f t="shared" si="9"/>
        <v>167.29</v>
      </c>
      <c r="CE6" s="36">
        <f t="shared" si="9"/>
        <v>175.3</v>
      </c>
      <c r="CF6" s="36">
        <f t="shared" si="9"/>
        <v>172.26</v>
      </c>
      <c r="CG6" s="36">
        <f t="shared" si="9"/>
        <v>177.14</v>
      </c>
      <c r="CH6" s="36">
        <f t="shared" si="9"/>
        <v>169.82</v>
      </c>
      <c r="CI6" s="36">
        <f t="shared" si="9"/>
        <v>168.2</v>
      </c>
      <c r="CJ6" s="36">
        <f t="shared" si="9"/>
        <v>168.67</v>
      </c>
      <c r="CK6" s="35" t="str">
        <f>IF(CK7="","",IF(CK7="-","【-】","【"&amp;SUBSTITUTE(TEXT(CK7,"#,##0.00"),"-","△")&amp;"】"))</f>
        <v>【163.27】</v>
      </c>
      <c r="CL6" s="36">
        <f>IF(CL7="",NA(),CL7)</f>
        <v>45.79</v>
      </c>
      <c r="CM6" s="36">
        <f t="shared" ref="CM6:CU6" si="10">IF(CM7="",NA(),CM7)</f>
        <v>46.11</v>
      </c>
      <c r="CN6" s="36">
        <f t="shared" si="10"/>
        <v>45.05</v>
      </c>
      <c r="CO6" s="36">
        <f t="shared" si="10"/>
        <v>44.54</v>
      </c>
      <c r="CP6" s="36">
        <f t="shared" si="10"/>
        <v>45.28</v>
      </c>
      <c r="CQ6" s="36">
        <f t="shared" si="10"/>
        <v>55.68</v>
      </c>
      <c r="CR6" s="36">
        <f t="shared" si="10"/>
        <v>55.64</v>
      </c>
      <c r="CS6" s="36">
        <f t="shared" si="10"/>
        <v>55.13</v>
      </c>
      <c r="CT6" s="36">
        <f t="shared" si="10"/>
        <v>54.77</v>
      </c>
      <c r="CU6" s="36">
        <f t="shared" si="10"/>
        <v>54.92</v>
      </c>
      <c r="CV6" s="35" t="str">
        <f>IF(CV7="","",IF(CV7="-","【-】","【"&amp;SUBSTITUTE(TEXT(CV7,"#,##0.00"),"-","△")&amp;"】"))</f>
        <v>【59.94】</v>
      </c>
      <c r="CW6" s="36">
        <f>IF(CW7="",NA(),CW7)</f>
        <v>93.85</v>
      </c>
      <c r="CX6" s="36">
        <f t="shared" ref="CX6:DF6" si="11">IF(CX7="",NA(),CX7)</f>
        <v>93.29</v>
      </c>
      <c r="CY6" s="36">
        <f t="shared" si="11"/>
        <v>93.28</v>
      </c>
      <c r="CZ6" s="36">
        <f t="shared" si="11"/>
        <v>94.23</v>
      </c>
      <c r="DA6" s="36">
        <f t="shared" si="11"/>
        <v>93.77</v>
      </c>
      <c r="DB6" s="36">
        <f t="shared" si="11"/>
        <v>83.18</v>
      </c>
      <c r="DC6" s="36">
        <f t="shared" si="11"/>
        <v>83.09</v>
      </c>
      <c r="DD6" s="36">
        <f t="shared" si="11"/>
        <v>83</v>
      </c>
      <c r="DE6" s="36">
        <f t="shared" si="11"/>
        <v>82.89</v>
      </c>
      <c r="DF6" s="36">
        <f t="shared" si="11"/>
        <v>82.66</v>
      </c>
      <c r="DG6" s="35" t="str">
        <f>IF(DG7="","",IF(DG7="-","【-】","【"&amp;SUBSTITUTE(TEXT(DG7,"#,##0.00"),"-","△")&amp;"】"))</f>
        <v>【90.22】</v>
      </c>
      <c r="DH6" s="36">
        <f>IF(DH7="",NA(),DH7)</f>
        <v>42.56</v>
      </c>
      <c r="DI6" s="36">
        <f t="shared" ref="DI6:DQ6" si="12">IF(DI7="",NA(),DI7)</f>
        <v>39.96</v>
      </c>
      <c r="DJ6" s="36">
        <f t="shared" si="12"/>
        <v>41.15</v>
      </c>
      <c r="DK6" s="36">
        <f t="shared" si="12"/>
        <v>41.17</v>
      </c>
      <c r="DL6" s="36">
        <f t="shared" si="12"/>
        <v>42.42</v>
      </c>
      <c r="DM6" s="36">
        <f t="shared" si="12"/>
        <v>38.07</v>
      </c>
      <c r="DN6" s="36">
        <f t="shared" si="12"/>
        <v>39.06</v>
      </c>
      <c r="DO6" s="36">
        <f t="shared" si="12"/>
        <v>46.66</v>
      </c>
      <c r="DP6" s="36">
        <f t="shared" si="12"/>
        <v>47.46</v>
      </c>
      <c r="DQ6" s="36">
        <f t="shared" si="12"/>
        <v>48.49</v>
      </c>
      <c r="DR6" s="35" t="str">
        <f>IF(DR7="","",IF(DR7="-","【-】","【"&amp;SUBSTITUTE(TEXT(DR7,"#,##0.00"),"-","△")&amp;"】"))</f>
        <v>【47.91】</v>
      </c>
      <c r="DS6" s="36">
        <f>IF(DS7="",NA(),DS7)</f>
        <v>0.51</v>
      </c>
      <c r="DT6" s="36">
        <f t="shared" ref="DT6:EB6" si="13">IF(DT7="",NA(),DT7)</f>
        <v>1.65</v>
      </c>
      <c r="DU6" s="36">
        <f t="shared" si="13"/>
        <v>2.4500000000000002</v>
      </c>
      <c r="DV6" s="35">
        <f t="shared" si="13"/>
        <v>14.59</v>
      </c>
      <c r="DW6" s="36">
        <f t="shared" si="13"/>
        <v>16.260000000000002</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0.51</v>
      </c>
      <c r="EE6" s="36">
        <f t="shared" ref="EE6:EM6" si="14">IF(EE7="",NA(),EE7)</f>
        <v>0.85</v>
      </c>
      <c r="EF6" s="36">
        <f t="shared" si="14"/>
        <v>2.76</v>
      </c>
      <c r="EG6" s="35">
        <f t="shared" si="14"/>
        <v>1.96</v>
      </c>
      <c r="EH6" s="36">
        <f t="shared" si="14"/>
        <v>0.71</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263222</v>
      </c>
      <c r="D7" s="38">
        <v>46</v>
      </c>
      <c r="E7" s="38">
        <v>1</v>
      </c>
      <c r="F7" s="38">
        <v>0</v>
      </c>
      <c r="G7" s="38">
        <v>1</v>
      </c>
      <c r="H7" s="38" t="s">
        <v>105</v>
      </c>
      <c r="I7" s="38" t="s">
        <v>106</v>
      </c>
      <c r="J7" s="38" t="s">
        <v>107</v>
      </c>
      <c r="K7" s="38" t="s">
        <v>108</v>
      </c>
      <c r="L7" s="38" t="s">
        <v>109</v>
      </c>
      <c r="M7" s="38"/>
      <c r="N7" s="39" t="s">
        <v>110</v>
      </c>
      <c r="O7" s="39">
        <v>78.06</v>
      </c>
      <c r="P7" s="39">
        <v>99.93</v>
      </c>
      <c r="Q7" s="39">
        <v>2453</v>
      </c>
      <c r="R7" s="39">
        <v>16255</v>
      </c>
      <c r="S7" s="39">
        <v>13.86</v>
      </c>
      <c r="T7" s="39">
        <v>1172.8</v>
      </c>
      <c r="U7" s="39">
        <v>16146</v>
      </c>
      <c r="V7" s="39">
        <v>13.77</v>
      </c>
      <c r="W7" s="39">
        <v>1172.55</v>
      </c>
      <c r="X7" s="39">
        <v>102.12</v>
      </c>
      <c r="Y7" s="39">
        <v>96.21</v>
      </c>
      <c r="Z7" s="39">
        <v>103.61</v>
      </c>
      <c r="AA7" s="39">
        <v>101.83</v>
      </c>
      <c r="AB7" s="39">
        <v>100.28</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1608.39</v>
      </c>
      <c r="AU7" s="39">
        <v>947.23</v>
      </c>
      <c r="AV7" s="39">
        <v>468.24</v>
      </c>
      <c r="AW7" s="39">
        <v>416.24</v>
      </c>
      <c r="AX7" s="39">
        <v>382.16</v>
      </c>
      <c r="AY7" s="39">
        <v>915.5</v>
      </c>
      <c r="AZ7" s="39">
        <v>963.24</v>
      </c>
      <c r="BA7" s="39">
        <v>381.53</v>
      </c>
      <c r="BB7" s="39">
        <v>391.54</v>
      </c>
      <c r="BC7" s="39">
        <v>384.34</v>
      </c>
      <c r="BD7" s="39">
        <v>262.87</v>
      </c>
      <c r="BE7" s="39">
        <v>144.66</v>
      </c>
      <c r="BF7" s="39">
        <v>185.79</v>
      </c>
      <c r="BG7" s="39">
        <v>209.24</v>
      </c>
      <c r="BH7" s="39">
        <v>219.2</v>
      </c>
      <c r="BI7" s="39">
        <v>213.59</v>
      </c>
      <c r="BJ7" s="39">
        <v>404.78</v>
      </c>
      <c r="BK7" s="39">
        <v>400.38</v>
      </c>
      <c r="BL7" s="39">
        <v>393.27</v>
      </c>
      <c r="BM7" s="39">
        <v>386.97</v>
      </c>
      <c r="BN7" s="39">
        <v>380.58</v>
      </c>
      <c r="BO7" s="39">
        <v>270.87</v>
      </c>
      <c r="BP7" s="39">
        <v>87.67</v>
      </c>
      <c r="BQ7" s="39">
        <v>81.849999999999994</v>
      </c>
      <c r="BR7" s="39">
        <v>88.34</v>
      </c>
      <c r="BS7" s="39">
        <v>87.95</v>
      </c>
      <c r="BT7" s="39">
        <v>84.06</v>
      </c>
      <c r="BU7" s="39">
        <v>98.07</v>
      </c>
      <c r="BV7" s="39">
        <v>96.56</v>
      </c>
      <c r="BW7" s="39">
        <v>100.47</v>
      </c>
      <c r="BX7" s="39">
        <v>101.72</v>
      </c>
      <c r="BY7" s="39">
        <v>102.38</v>
      </c>
      <c r="BZ7" s="39">
        <v>105.59</v>
      </c>
      <c r="CA7" s="39">
        <v>167.8</v>
      </c>
      <c r="CB7" s="39">
        <v>179.27</v>
      </c>
      <c r="CC7" s="39">
        <v>166.32</v>
      </c>
      <c r="CD7" s="39">
        <v>167.29</v>
      </c>
      <c r="CE7" s="39">
        <v>175.3</v>
      </c>
      <c r="CF7" s="39">
        <v>172.26</v>
      </c>
      <c r="CG7" s="39">
        <v>177.14</v>
      </c>
      <c r="CH7" s="39">
        <v>169.82</v>
      </c>
      <c r="CI7" s="39">
        <v>168.2</v>
      </c>
      <c r="CJ7" s="39">
        <v>168.67</v>
      </c>
      <c r="CK7" s="39">
        <v>163.27000000000001</v>
      </c>
      <c r="CL7" s="39">
        <v>45.79</v>
      </c>
      <c r="CM7" s="39">
        <v>46.11</v>
      </c>
      <c r="CN7" s="39">
        <v>45.05</v>
      </c>
      <c r="CO7" s="39">
        <v>44.54</v>
      </c>
      <c r="CP7" s="39">
        <v>45.28</v>
      </c>
      <c r="CQ7" s="39">
        <v>55.68</v>
      </c>
      <c r="CR7" s="39">
        <v>55.64</v>
      </c>
      <c r="CS7" s="39">
        <v>55.13</v>
      </c>
      <c r="CT7" s="39">
        <v>54.77</v>
      </c>
      <c r="CU7" s="39">
        <v>54.92</v>
      </c>
      <c r="CV7" s="39">
        <v>59.94</v>
      </c>
      <c r="CW7" s="39">
        <v>93.85</v>
      </c>
      <c r="CX7" s="39">
        <v>93.29</v>
      </c>
      <c r="CY7" s="39">
        <v>93.28</v>
      </c>
      <c r="CZ7" s="39">
        <v>94.23</v>
      </c>
      <c r="DA7" s="39">
        <v>93.77</v>
      </c>
      <c r="DB7" s="39">
        <v>83.18</v>
      </c>
      <c r="DC7" s="39">
        <v>83.09</v>
      </c>
      <c r="DD7" s="39">
        <v>83</v>
      </c>
      <c r="DE7" s="39">
        <v>82.89</v>
      </c>
      <c r="DF7" s="39">
        <v>82.66</v>
      </c>
      <c r="DG7" s="39">
        <v>90.22</v>
      </c>
      <c r="DH7" s="39">
        <v>42.56</v>
      </c>
      <c r="DI7" s="39">
        <v>39.96</v>
      </c>
      <c r="DJ7" s="39">
        <v>41.15</v>
      </c>
      <c r="DK7" s="39">
        <v>41.17</v>
      </c>
      <c r="DL7" s="39">
        <v>42.42</v>
      </c>
      <c r="DM7" s="39">
        <v>38.07</v>
      </c>
      <c r="DN7" s="39">
        <v>39.06</v>
      </c>
      <c r="DO7" s="39">
        <v>46.66</v>
      </c>
      <c r="DP7" s="39">
        <v>47.46</v>
      </c>
      <c r="DQ7" s="39">
        <v>48.49</v>
      </c>
      <c r="DR7" s="39">
        <v>47.91</v>
      </c>
      <c r="DS7" s="39">
        <v>0.51</v>
      </c>
      <c r="DT7" s="39">
        <v>1.65</v>
      </c>
      <c r="DU7" s="39">
        <v>2.4500000000000002</v>
      </c>
      <c r="DV7" s="39">
        <v>14.59</v>
      </c>
      <c r="DW7" s="39">
        <v>16.260000000000002</v>
      </c>
      <c r="DX7" s="39">
        <v>7.73</v>
      </c>
      <c r="DY7" s="39">
        <v>8.8699999999999992</v>
      </c>
      <c r="DZ7" s="39">
        <v>9.85</v>
      </c>
      <c r="EA7" s="39">
        <v>9.7100000000000009</v>
      </c>
      <c r="EB7" s="39">
        <v>12.79</v>
      </c>
      <c r="EC7" s="39">
        <v>15</v>
      </c>
      <c r="ED7" s="39">
        <v>0.51</v>
      </c>
      <c r="EE7" s="39">
        <v>0.85</v>
      </c>
      <c r="EF7" s="39">
        <v>2.76</v>
      </c>
      <c r="EG7" s="39">
        <v>1.96</v>
      </c>
      <c r="EH7" s="39">
        <v>0.71</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2017-12-25T01:31:30Z</dcterms:created>
  <dcterms:modified xsi:type="dcterms:W3CDTF">2018-02-19T08:14:17Z</dcterms:modified>
  <cp:category/>
</cp:coreProperties>
</file>