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<sst xmlns="http://schemas.openxmlformats.org/spreadsheetml/2006/main" count="240" uniqueCount="125">
  <si>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</si>
  <si>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</si>
  <si>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</si>
  <si>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</si>
  <si>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</si>
  <si>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</si>
  <si>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</si>
  <si>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</si>
  <si>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</si>
  <si>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</si>
  <si>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</si>
  <si>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</si>
  <si>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</si>
  <si>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</si>
  <si>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</si>
  <si>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</si>
  <si>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</si>
  <si>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</si>
  <si>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</si>
  <si>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</si>
  <si>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</si>
  <si>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</si>
  <si>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</si>
  <si>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</si>
  <si>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</si>
  <si>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</si>
  <si>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</si>
  <si>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</si>
  <si>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</si>
  <si>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</si>
  <si>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</si>
  <si>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</si>
  <si>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</si>
  <si>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</si>
  <si>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</si>
  <si>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</si>
  <si>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</si>
  <si>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</si>
  <si>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</si>
  <si>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</si>
  <si>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</si>
  <si>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</si>
  <si>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</si>
  <si>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</si>
  <si>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</si>
  <si>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</si>
  <si>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</si>
  <si>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</si>
  <si>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</si>
  <si>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</si>
  <si>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</si>
  <si>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</si>
  <si>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</si>
  <si>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</si>
  <si>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</si>
  <si>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</si>
  <si>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</si>
  <si>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</si>
  <si>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</si>
  <si>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</si>
  <si>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</si>
  <si>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</si>
  <si>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</si>
  <si>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</si>
  <si>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</si>
  <si>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</si>
  <si>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</si>
  <si>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</si>
  <si>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</si>
  <si>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</si>
  <si>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</si>
  <si>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</si>
  <si>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</si>
  <si>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</si>
  <si>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</si>
  <si>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</si>
  <si>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</si>
  <si>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</si>
  <si>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</si>
  <si>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</si>
  <si>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</si>
  <si>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</si>
  <si>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</si>
  <si>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</si>
  <si>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</si>
  <si>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</si>
  <si>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</si>
  <si>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</si>
  <si>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</si>
  <si>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</si>
  <si>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</si>
  <si>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</si>
  <si>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</si>
  <si>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</si>
  <si>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</si>
  <si>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</si>
  <si>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</si>
  <si>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</si>
  <si>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</si>
  <si>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</si>
  <si>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</si>
  <si>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</si>
  <si>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</si>
  <si>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</si>
  <si>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</si>
  <si>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</si>
  <si>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</si>
  <si>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</si>
  <si>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</si>
  <si>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京都府　南丹市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</si>
  <si>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</si>
  <si>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</si>
  <si>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</si>
  <si>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</si>
  <si>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</si>
  <si>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</si>
  <si>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</si>
  <si>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</si>
  <si>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</si>
  <si>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</si>
  <si>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</si>
  <si>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①有形固定資産減価償却率及び②管渠老朽化率については、データがないため不明であるが、平成３１年４月からの公営企業法適用に向け企業会計化の準備を進めている。そのために現在資産調査を行っているところである。
　③管渠修繕率は、本市においては更新の時期には至っていないためゼロである。</t>
    <phoneticPr fontId="4"/>
  </si>
  <si>
    <t>経営の健全性・効率性は類似団体と比較すると、水洗化率は高いが他の指標は悪い。地形上の起伏が多く下水道事業には条件が不利な本市の農業集落排水にとっては必然的に経費が嵩み、厳しい財政運営を強いられる。本市の使用料は府内でも高く、使用料の増額は厳しい状況である。公営企業は独立採算が原則とは言え、公共サービスは等しい負担であるべきであり、全国的に均衡のとれた国の財政支援が望まれる。
　今後、人口減少等に伴い使用水量、使用料の減少が見込まれる。処理場及び管渠等についても更新時期に差し掛かりつつあり、計画的な管理運営が求められる。行政責任や危機管理に留意しつつ、施設の耐震化、長寿命化、統廃合並びに業務の集中、集約化などを検討し、有利な事業資金の確保、適切な運転管理によるコストの縮減に努め、安定した事業運営に努める必要がある。</t>
    <phoneticPr fontId="4"/>
  </si>
  <si>
    <r>
      <t>　①収益的収支比率は、年々悪化傾向にあったが、平成27年度から改善傾向にある。これは起債償還金も減少したが、収支不足分に対する一般会計繰入金を増やしたことによるところが大きい。
　⑤経費回収率は、平成26年度から資本費の負担を後年度へ平準化させる取り組みにより50％超となった。
　</t>
    </r>
    <r>
      <rPr>
        <sz val="11"/>
        <rFont val="ＭＳ ゴシック"/>
        <family val="3"/>
        <charset val="128"/>
      </rPr>
      <t>⑥汚水処理原価は減少している状況ではあるが、使用料金で維持管理費が賄えていない状況であり、依然として類似団体と比較しても高い水準にある。</t>
    </r>
    <r>
      <rPr>
        <sz val="11"/>
        <color theme="1"/>
        <rFont val="ＭＳ ゴシック"/>
        <family val="3"/>
        <charset val="128"/>
      </rPr>
      <t xml:space="preserve">
　⑧水洗化率は、平成24年度から90％を超えており、類似団体平均より高くなっている。未接続世帯も若干残っているが、高齢化が進む中それぞれの事情により加入促進は行っているが難しい状況である。⑦施設利用率は、水洗化率が90％を超えているにもかかわらず40％強と低い状況である。施設は人口増加年代の事業計画に基づいて整備されているため、人口減少時代に入り施設利用率は低い。また、各家庭の機器も節水型となってきており更なる低下要因となっている。そのため施設の統廃合等を進めている。</t>
    </r>
    <rPh sb="33" eb="35">
      <t>ケイコウ</t>
    </rPh>
    <rPh sb="149" eb="151">
      <t>ゲンショウ</t>
    </rPh>
    <rPh sb="155" eb="157">
      <t>ジョウキョウ</t>
    </rPh>
    <rPh sb="163" eb="165">
      <t>シヨウ</t>
    </rPh>
    <rPh sb="165" eb="167">
      <t>リョウキン</t>
    </rPh>
    <rPh sb="168" eb="170">
      <t>イジ</t>
    </rPh>
    <rPh sb="170" eb="173">
      <t>カンリヒ</t>
    </rPh>
    <rPh sb="174" eb="175">
      <t>マカナ</t>
    </rPh>
    <rPh sb="180" eb="182">
      <t>ジョウキョウ</t>
    </rPh>
    <rPh sb="186" eb="188">
      <t>イゼン</t>
    </rPh>
    <rPh sb="191" eb="193">
      <t>ルイジ</t>
    </rPh>
    <rPh sb="193" eb="195">
      <t>ダンタイ</t>
    </rPh>
    <rPh sb="196" eb="198">
      <t>ヒカク</t>
    </rPh>
    <rPh sb="201" eb="202">
      <t>タカ</t>
    </rPh>
    <rPh sb="203" eb="205">
      <t>スイジュン</t>
    </rPh>
    <rPh sb="440" eb="441">
      <t>スス</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</si>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</sst>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5081600"/>
        <c:axId val="9508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95081600"/>
        <c:axId val="95083520"/>
      </c:lineChart>
      <c:dateAx>
        <c:axId val="95081600"/>
        <c:scaling>
          <c:orientation val="minMax"/>
        </c:scaling>
        <c:delete val="1"/>
        <c:axPos val="b"/>
        <c:numFmt formatCode="ge" sourceLinked="1"/>
        <c:majorTickMark val="none"/>
        <c:minorTickMark val="none"/>
        <c:tickLblPos val="none"/>
        <c:crossAx val="95083520"/>
        <c:crosses val="autoZero"/>
        <c:auto val="1"/>
        <c:lblOffset val="100"/>
        <c:baseTimeUnit val="years"/>
      </c:dateAx>
      <c:valAx>
        <c:axId val="9508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8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51.68</c:v>
                </c:pt>
                <c:pt idx="1">
                  <c:v>50.19</c:v>
                </c:pt>
                <c:pt idx="2">
                  <c:v>51.93</c:v>
                </c:pt>
                <c:pt idx="3">
                  <c:v>42.45</c:v>
                </c:pt>
                <c:pt idx="4">
                  <c:v>42.45</c:v>
                </c:pt>
              </c:numCache>
            </c:numRef>
          </c:val>
        </c:ser>
        <c:dLbls>
          <c:showLegendKey val="0"/>
          <c:showVal val="0"/>
          <c:showCatName val="0"/>
          <c:showSerName val="0"/>
          <c:showPercent val="0"/>
          <c:showBubbleSize val="0"/>
        </c:dLbls>
        <c:gapWidth val="150"/>
        <c:axId val="102311424"/>
        <c:axId val="10231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102311424"/>
        <c:axId val="102313344"/>
      </c:lineChart>
      <c:dateAx>
        <c:axId val="102311424"/>
        <c:scaling>
          <c:orientation val="minMax"/>
        </c:scaling>
        <c:delete val="1"/>
        <c:axPos val="b"/>
        <c:numFmt formatCode="ge" sourceLinked="1"/>
        <c:majorTickMark val="none"/>
        <c:minorTickMark val="none"/>
        <c:tickLblPos val="none"/>
        <c:crossAx val="102313344"/>
        <c:crosses val="autoZero"/>
        <c:auto val="1"/>
        <c:lblOffset val="100"/>
        <c:baseTimeUnit val="years"/>
      </c:dateAx>
      <c:valAx>
        <c:axId val="10231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1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90.53</c:v>
                </c:pt>
                <c:pt idx="1">
                  <c:v>90.53</c:v>
                </c:pt>
                <c:pt idx="2">
                  <c:v>91.04</c:v>
                </c:pt>
                <c:pt idx="3">
                  <c:v>92.63</c:v>
                </c:pt>
                <c:pt idx="4">
                  <c:v>92.56</c:v>
                </c:pt>
              </c:numCache>
            </c:numRef>
          </c:val>
        </c:ser>
        <c:dLbls>
          <c:showLegendKey val="0"/>
          <c:showVal val="0"/>
          <c:showCatName val="0"/>
          <c:showSerName val="0"/>
          <c:showPercent val="0"/>
          <c:showBubbleSize val="0"/>
        </c:dLbls>
        <c:gapWidth val="150"/>
        <c:axId val="102364288"/>
        <c:axId val="10236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102364288"/>
        <c:axId val="102366208"/>
      </c:lineChart>
      <c:dateAx>
        <c:axId val="102364288"/>
        <c:scaling>
          <c:orientation val="minMax"/>
        </c:scaling>
        <c:delete val="1"/>
        <c:axPos val="b"/>
        <c:numFmt formatCode="ge" sourceLinked="1"/>
        <c:majorTickMark val="none"/>
        <c:minorTickMark val="none"/>
        <c:tickLblPos val="none"/>
        <c:crossAx val="102366208"/>
        <c:crosses val="autoZero"/>
        <c:auto val="1"/>
        <c:lblOffset val="100"/>
        <c:baseTimeUnit val="years"/>
      </c:dateAx>
      <c:valAx>
        <c:axId val="10236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6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78.08</c:v>
                </c:pt>
                <c:pt idx="1">
                  <c:v>77.44</c:v>
                </c:pt>
                <c:pt idx="2">
                  <c:v>69.67</c:v>
                </c:pt>
                <c:pt idx="3">
                  <c:v>75.19</c:v>
                </c:pt>
                <c:pt idx="4">
                  <c:v>75.260000000000005</c:v>
                </c:pt>
              </c:numCache>
            </c:numRef>
          </c:val>
        </c:ser>
        <c:dLbls>
          <c:showLegendKey val="0"/>
          <c:showVal val="0"/>
          <c:showCatName val="0"/>
          <c:showSerName val="0"/>
          <c:showPercent val="0"/>
          <c:showBubbleSize val="0"/>
        </c:dLbls>
        <c:gapWidth val="150"/>
        <c:axId val="95122176"/>
        <c:axId val="9512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122176"/>
        <c:axId val="95124096"/>
      </c:lineChart>
      <c:dateAx>
        <c:axId val="95122176"/>
        <c:scaling>
          <c:orientation val="minMax"/>
        </c:scaling>
        <c:delete val="1"/>
        <c:axPos val="b"/>
        <c:numFmt formatCode="ge" sourceLinked="1"/>
        <c:majorTickMark val="none"/>
        <c:minorTickMark val="none"/>
        <c:tickLblPos val="none"/>
        <c:crossAx val="95124096"/>
        <c:crosses val="autoZero"/>
        <c:auto val="1"/>
        <c:lblOffset val="100"/>
        <c:baseTimeUnit val="years"/>
      </c:dateAx>
      <c:valAx>
        <c:axId val="9512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2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183296"/>
        <c:axId val="10218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183296"/>
        <c:axId val="102185216"/>
      </c:lineChart>
      <c:dateAx>
        <c:axId val="102183296"/>
        <c:scaling>
          <c:orientation val="minMax"/>
        </c:scaling>
        <c:delete val="1"/>
        <c:axPos val="b"/>
        <c:numFmt formatCode="ge" sourceLinked="1"/>
        <c:majorTickMark val="none"/>
        <c:minorTickMark val="none"/>
        <c:tickLblPos val="none"/>
        <c:crossAx val="102185216"/>
        <c:crosses val="autoZero"/>
        <c:auto val="1"/>
        <c:lblOffset val="100"/>
        <c:baseTimeUnit val="years"/>
      </c:dateAx>
      <c:valAx>
        <c:axId val="10218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8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207488"/>
        <c:axId val="10220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207488"/>
        <c:axId val="102209408"/>
      </c:lineChart>
      <c:dateAx>
        <c:axId val="102207488"/>
        <c:scaling>
          <c:orientation val="minMax"/>
        </c:scaling>
        <c:delete val="1"/>
        <c:axPos val="b"/>
        <c:numFmt formatCode="ge" sourceLinked="1"/>
        <c:majorTickMark val="none"/>
        <c:minorTickMark val="none"/>
        <c:tickLblPos val="none"/>
        <c:crossAx val="102209408"/>
        <c:crosses val="autoZero"/>
        <c:auto val="1"/>
        <c:lblOffset val="100"/>
        <c:baseTimeUnit val="years"/>
      </c:dateAx>
      <c:valAx>
        <c:axId val="10220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0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933440"/>
        <c:axId val="10193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933440"/>
        <c:axId val="101935360"/>
      </c:lineChart>
      <c:dateAx>
        <c:axId val="101933440"/>
        <c:scaling>
          <c:orientation val="minMax"/>
        </c:scaling>
        <c:delete val="1"/>
        <c:axPos val="b"/>
        <c:numFmt formatCode="ge" sourceLinked="1"/>
        <c:majorTickMark val="none"/>
        <c:minorTickMark val="none"/>
        <c:tickLblPos val="none"/>
        <c:crossAx val="101935360"/>
        <c:crosses val="autoZero"/>
        <c:auto val="1"/>
        <c:lblOffset val="100"/>
        <c:baseTimeUnit val="years"/>
      </c:dateAx>
      <c:valAx>
        <c:axId val="10193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3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948800"/>
        <c:axId val="10198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948800"/>
        <c:axId val="101983744"/>
      </c:lineChart>
      <c:dateAx>
        <c:axId val="101948800"/>
        <c:scaling>
          <c:orientation val="minMax"/>
        </c:scaling>
        <c:delete val="1"/>
        <c:axPos val="b"/>
        <c:numFmt formatCode="ge" sourceLinked="1"/>
        <c:majorTickMark val="none"/>
        <c:minorTickMark val="none"/>
        <c:tickLblPos val="none"/>
        <c:crossAx val="101983744"/>
        <c:crosses val="autoZero"/>
        <c:auto val="1"/>
        <c:lblOffset val="100"/>
        <c:baseTimeUnit val="years"/>
      </c:dateAx>
      <c:valAx>
        <c:axId val="10198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4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1713.34</c:v>
                </c:pt>
                <c:pt idx="1">
                  <c:v>1968.75</c:v>
                </c:pt>
                <c:pt idx="2">
                  <c:v>770.38</c:v>
                </c:pt>
                <c:pt idx="3">
                  <c:v>541.61</c:v>
                </c:pt>
                <c:pt idx="4">
                  <c:v>846.23</c:v>
                </c:pt>
              </c:numCache>
            </c:numRef>
          </c:val>
        </c:ser>
        <c:dLbls>
          <c:showLegendKey val="0"/>
          <c:showVal val="0"/>
          <c:showCatName val="0"/>
          <c:showSerName val="0"/>
          <c:showPercent val="0"/>
          <c:showBubbleSize val="0"/>
        </c:dLbls>
        <c:gapWidth val="150"/>
        <c:axId val="102001664"/>
        <c:axId val="10202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102001664"/>
        <c:axId val="102028416"/>
      </c:lineChart>
      <c:dateAx>
        <c:axId val="102001664"/>
        <c:scaling>
          <c:orientation val="minMax"/>
        </c:scaling>
        <c:delete val="1"/>
        <c:axPos val="b"/>
        <c:numFmt formatCode="ge" sourceLinked="1"/>
        <c:majorTickMark val="none"/>
        <c:minorTickMark val="none"/>
        <c:tickLblPos val="none"/>
        <c:crossAx val="102028416"/>
        <c:crosses val="autoZero"/>
        <c:auto val="1"/>
        <c:lblOffset val="100"/>
        <c:baseTimeUnit val="years"/>
      </c:dateAx>
      <c:valAx>
        <c:axId val="10202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0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44.85</c:v>
                </c:pt>
                <c:pt idx="1">
                  <c:v>42.79</c:v>
                </c:pt>
                <c:pt idx="2">
                  <c:v>53.71</c:v>
                </c:pt>
                <c:pt idx="3">
                  <c:v>50.79</c:v>
                </c:pt>
                <c:pt idx="4">
                  <c:v>54.18</c:v>
                </c:pt>
              </c:numCache>
            </c:numRef>
          </c:val>
        </c:ser>
        <c:dLbls>
          <c:showLegendKey val="0"/>
          <c:showVal val="0"/>
          <c:showCatName val="0"/>
          <c:showSerName val="0"/>
          <c:showPercent val="0"/>
          <c:showBubbleSize val="0"/>
        </c:dLbls>
        <c:gapWidth val="150"/>
        <c:axId val="102111872"/>
        <c:axId val="10213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102111872"/>
        <c:axId val="102130432"/>
      </c:lineChart>
      <c:dateAx>
        <c:axId val="102111872"/>
        <c:scaling>
          <c:orientation val="minMax"/>
        </c:scaling>
        <c:delete val="1"/>
        <c:axPos val="b"/>
        <c:numFmt formatCode="ge" sourceLinked="1"/>
        <c:majorTickMark val="none"/>
        <c:minorTickMark val="none"/>
        <c:tickLblPos val="none"/>
        <c:crossAx val="102130432"/>
        <c:crosses val="autoZero"/>
        <c:auto val="1"/>
        <c:lblOffset val="100"/>
        <c:baseTimeUnit val="years"/>
      </c:dateAx>
      <c:valAx>
        <c:axId val="10213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1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391.5</c:v>
                </c:pt>
                <c:pt idx="1">
                  <c:v>386.2</c:v>
                </c:pt>
                <c:pt idx="2">
                  <c:v>339.24</c:v>
                </c:pt>
                <c:pt idx="3">
                  <c:v>372.05</c:v>
                </c:pt>
                <c:pt idx="4">
                  <c:v>358.55</c:v>
                </c:pt>
              </c:numCache>
            </c:numRef>
          </c:val>
        </c:ser>
        <c:dLbls>
          <c:showLegendKey val="0"/>
          <c:showVal val="0"/>
          <c:showCatName val="0"/>
          <c:showSerName val="0"/>
          <c:showPercent val="0"/>
          <c:showBubbleSize val="0"/>
        </c:dLbls>
        <c:gapWidth val="150"/>
        <c:axId val="102160256"/>
        <c:axId val="10216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102160256"/>
        <c:axId val="102166528"/>
      </c:lineChart>
      <c:dateAx>
        <c:axId val="102160256"/>
        <c:scaling>
          <c:orientation val="minMax"/>
        </c:scaling>
        <c:delete val="1"/>
        <c:axPos val="b"/>
        <c:numFmt formatCode="ge" sourceLinked="1"/>
        <c:majorTickMark val="none"/>
        <c:minorTickMark val="none"/>
        <c:tickLblPos val="none"/>
        <c:crossAx val="102166528"/>
        <c:crosses val="autoZero"/>
        <c:auto val="1"/>
        <c:lblOffset val="100"/>
        <c:baseTimeUnit val="years"/>
      </c:dateAx>
      <c:valAx>
        <c:axId val="10216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6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U4" zoomScaleNormal="100" workbookViewId="0">
      <selection activeCell="AD9" sqref="AD9:AJ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京都府　南丹市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124</v>
      </c>
      <c r="AE8" s="73"/>
      <c r="AF8" s="73"/>
      <c r="AG8" s="73"/>
      <c r="AH8" s="73"/>
      <c r="AI8" s="73"/>
      <c r="AJ8" s="73"/>
      <c r="AK8" s="4"/>
      <c r="AL8" s="67">
        <f>データ!S6</f>
        <v>32682</v>
      </c>
      <c r="AM8" s="67"/>
      <c r="AN8" s="67"/>
      <c r="AO8" s="67"/>
      <c r="AP8" s="67"/>
      <c r="AQ8" s="67"/>
      <c r="AR8" s="67"/>
      <c r="AS8" s="67"/>
      <c r="AT8" s="66">
        <f>データ!T6</f>
        <v>616.4</v>
      </c>
      <c r="AU8" s="66"/>
      <c r="AV8" s="66"/>
      <c r="AW8" s="66"/>
      <c r="AX8" s="66"/>
      <c r="AY8" s="66"/>
      <c r="AZ8" s="66"/>
      <c r="BA8" s="66"/>
      <c r="BB8" s="66">
        <f>データ!U6</f>
        <v>53.02</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16.87</v>
      </c>
      <c r="Q10" s="66"/>
      <c r="R10" s="66"/>
      <c r="S10" s="66"/>
      <c r="T10" s="66"/>
      <c r="U10" s="66"/>
      <c r="V10" s="66"/>
      <c r="W10" s="66">
        <f>データ!Q6</f>
        <v>72.97</v>
      </c>
      <c r="X10" s="66"/>
      <c r="Y10" s="66"/>
      <c r="Z10" s="66"/>
      <c r="AA10" s="66"/>
      <c r="AB10" s="66"/>
      <c r="AC10" s="66"/>
      <c r="AD10" s="67">
        <f>データ!R6</f>
        <v>3360</v>
      </c>
      <c r="AE10" s="67"/>
      <c r="AF10" s="67"/>
      <c r="AG10" s="67"/>
      <c r="AH10" s="67"/>
      <c r="AI10" s="67"/>
      <c r="AJ10" s="67"/>
      <c r="AK10" s="2"/>
      <c r="AL10" s="67">
        <f>データ!V6</f>
        <v>5474</v>
      </c>
      <c r="AM10" s="67"/>
      <c r="AN10" s="67"/>
      <c r="AO10" s="67"/>
      <c r="AP10" s="67"/>
      <c r="AQ10" s="67"/>
      <c r="AR10" s="67"/>
      <c r="AS10" s="67"/>
      <c r="AT10" s="66">
        <f>データ!W6</f>
        <v>3.71</v>
      </c>
      <c r="AU10" s="66"/>
      <c r="AV10" s="66"/>
      <c r="AW10" s="66"/>
      <c r="AX10" s="66"/>
      <c r="AY10" s="66"/>
      <c r="AZ10" s="66"/>
      <c r="BA10" s="66"/>
      <c r="BB10" s="66">
        <f>データ!X6</f>
        <v>1475.47</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262137</v>
      </c>
      <c r="D6" s="33">
        <f t="shared" si="3"/>
        <v>47</v>
      </c>
      <c r="E6" s="33">
        <f t="shared" si="3"/>
        <v>17</v>
      </c>
      <c r="F6" s="33">
        <f t="shared" si="3"/>
        <v>5</v>
      </c>
      <c r="G6" s="33">
        <f t="shared" si="3"/>
        <v>0</v>
      </c>
      <c r="H6" s="33" t="str">
        <f t="shared" si="3"/>
        <v>京都府　南丹市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16.87</v>
      </c>
      <c r="Q6" s="34">
        <f t="shared" si="3"/>
        <v>72.97</v>
      </c>
      <c r="R6" s="34">
        <f t="shared" si="3"/>
        <v>3360</v>
      </c>
      <c r="S6" s="34">
        <f t="shared" si="3"/>
        <v>32682</v>
      </c>
      <c r="T6" s="34">
        <f t="shared" si="3"/>
        <v>616.4</v>
      </c>
      <c r="U6" s="34">
        <f t="shared" si="3"/>
        <v>53.02</v>
      </c>
      <c r="V6" s="34">
        <f t="shared" si="3"/>
        <v>5474</v>
      </c>
      <c r="W6" s="34">
        <f t="shared" si="3"/>
        <v>3.71</v>
      </c>
      <c r="X6" s="34">
        <f t="shared" si="3"/>
        <v>1475.47</v>
      </c>
      <c r="Y6" s="35">
        <f>IF(Y7="",NA(),Y7)</f>
        <v>78.08</v>
      </c>
      <c r="Z6" s="35">
        <f t="shared" ref="Z6:AH6" si="4">IF(Z7="",NA(),Z7)</f>
        <v>77.44</v>
      </c>
      <c r="AA6" s="35">
        <f t="shared" si="4"/>
        <v>69.67</v>
      </c>
      <c r="AB6" s="35">
        <f t="shared" si="4"/>
        <v>75.19</v>
      </c>
      <c r="AC6" s="35">
        <f t="shared" si="4"/>
        <v>75.260000000000005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1713.34</v>
      </c>
      <c r="BG6" s="35">
        <f t="shared" ref="BG6:BO6" si="7">IF(BG7="",NA(),BG7)</f>
        <v>1968.75</v>
      </c>
      <c r="BH6" s="35">
        <f t="shared" si="7"/>
        <v>770.38</v>
      </c>
      <c r="BI6" s="35">
        <f t="shared" si="7"/>
        <v>541.61</v>
      </c>
      <c r="BJ6" s="35">
        <f t="shared" si="7"/>
        <v>846.23</v>
      </c>
      <c r="BK6" s="35">
        <f t="shared" si="7"/>
        <v>1197.82</v>
      </c>
      <c r="BL6" s="35">
        <f t="shared" si="7"/>
        <v>1126.77</v>
      </c>
      <c r="BM6" s="35">
        <f t="shared" si="7"/>
        <v>1044.8</v>
      </c>
      <c r="BN6" s="35">
        <f t="shared" si="7"/>
        <v>1081.8</v>
      </c>
      <c r="BO6" s="35">
        <f t="shared" si="7"/>
        <v>974.93</v>
      </c>
      <c r="BP6" s="34" t="str">
        <f>IF(BP7="","",IF(BP7="-","【-】","【"&amp;SUBSTITUTE(TEXT(BP7,"#,##0.00"),"-","△")&amp;"】"))</f>
        <v>【914.53】</v>
      </c>
      <c r="BQ6" s="35">
        <f>IF(BQ7="",NA(),BQ7)</f>
        <v>44.85</v>
      </c>
      <c r="BR6" s="35">
        <f t="shared" ref="BR6:BZ6" si="8">IF(BR7="",NA(),BR7)</f>
        <v>42.79</v>
      </c>
      <c r="BS6" s="35">
        <f t="shared" si="8"/>
        <v>53.71</v>
      </c>
      <c r="BT6" s="35">
        <f t="shared" si="8"/>
        <v>50.79</v>
      </c>
      <c r="BU6" s="35">
        <f t="shared" si="8"/>
        <v>54.18</v>
      </c>
      <c r="BV6" s="35">
        <f t="shared" si="8"/>
        <v>51.03</v>
      </c>
      <c r="BW6" s="35">
        <f t="shared" si="8"/>
        <v>50.9</v>
      </c>
      <c r="BX6" s="35">
        <f t="shared" si="8"/>
        <v>50.82</v>
      </c>
      <c r="BY6" s="35">
        <f t="shared" si="8"/>
        <v>52.19</v>
      </c>
      <c r="BZ6" s="35">
        <f t="shared" si="8"/>
        <v>55.32</v>
      </c>
      <c r="CA6" s="34" t="str">
        <f>IF(CA7="","",IF(CA7="-","【-】","【"&amp;SUBSTITUTE(TEXT(CA7,"#,##0.00"),"-","△")&amp;"】"))</f>
        <v>【55.73】</v>
      </c>
      <c r="CB6" s="35">
        <f>IF(CB7="",NA(),CB7)</f>
        <v>391.5</v>
      </c>
      <c r="CC6" s="35">
        <f t="shared" ref="CC6:CK6" si="9">IF(CC7="",NA(),CC7)</f>
        <v>386.2</v>
      </c>
      <c r="CD6" s="35">
        <f t="shared" si="9"/>
        <v>339.24</v>
      </c>
      <c r="CE6" s="35">
        <f t="shared" si="9"/>
        <v>372.05</v>
      </c>
      <c r="CF6" s="35">
        <f t="shared" si="9"/>
        <v>358.55</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51.68</v>
      </c>
      <c r="CN6" s="35">
        <f t="shared" ref="CN6:CV6" si="10">IF(CN7="",NA(),CN7)</f>
        <v>50.19</v>
      </c>
      <c r="CO6" s="35">
        <f t="shared" si="10"/>
        <v>51.93</v>
      </c>
      <c r="CP6" s="35">
        <f t="shared" si="10"/>
        <v>42.45</v>
      </c>
      <c r="CQ6" s="35">
        <f t="shared" si="10"/>
        <v>42.45</v>
      </c>
      <c r="CR6" s="35">
        <f t="shared" si="10"/>
        <v>54.74</v>
      </c>
      <c r="CS6" s="35">
        <f t="shared" si="10"/>
        <v>53.78</v>
      </c>
      <c r="CT6" s="35">
        <f t="shared" si="10"/>
        <v>53.24</v>
      </c>
      <c r="CU6" s="35">
        <f t="shared" si="10"/>
        <v>52.31</v>
      </c>
      <c r="CV6" s="35">
        <f t="shared" si="10"/>
        <v>60.65</v>
      </c>
      <c r="CW6" s="34" t="str">
        <f>IF(CW7="","",IF(CW7="-","【-】","【"&amp;SUBSTITUTE(TEXT(CW7,"#,##0.00"),"-","△")&amp;"】"))</f>
        <v>【59.15】</v>
      </c>
      <c r="CX6" s="35">
        <f>IF(CX7="",NA(),CX7)</f>
        <v>90.53</v>
      </c>
      <c r="CY6" s="35">
        <f t="shared" ref="CY6:DG6" si="11">IF(CY7="",NA(),CY7)</f>
        <v>90.53</v>
      </c>
      <c r="CZ6" s="35">
        <f t="shared" si="11"/>
        <v>91.04</v>
      </c>
      <c r="DA6" s="35">
        <f t="shared" si="11"/>
        <v>92.63</v>
      </c>
      <c r="DB6" s="35">
        <f t="shared" si="11"/>
        <v>92.56</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262137</v>
      </c>
      <c r="D7" s="37">
        <v>47</v>
      </c>
      <c r="E7" s="37">
        <v>17</v>
      </c>
      <c r="F7" s="37">
        <v>5</v>
      </c>
      <c r="G7" s="37">
        <v>0</v>
      </c>
      <c r="H7" s="37" t="s">
        <v>109</v>
      </c>
      <c r="I7" s="37" t="s">
        <v>110</v>
      </c>
      <c r="J7" s="37" t="s">
        <v>111</v>
      </c>
      <c r="K7" s="37" t="s">
        <v>112</v>
      </c>
      <c r="L7" s="37" t="s">
        <v>113</v>
      </c>
      <c r="M7" s="37"/>
      <c r="N7" s="38" t="s">
        <v>114</v>
      </c>
      <c r="O7" s="38" t="s">
        <v>115</v>
      </c>
      <c r="P7" s="38">
        <v>16.87</v>
      </c>
      <c r="Q7" s="38">
        <v>72.97</v>
      </c>
      <c r="R7" s="38">
        <v>3360</v>
      </c>
      <c r="S7" s="38">
        <v>32682</v>
      </c>
      <c r="T7" s="38">
        <v>616.4</v>
      </c>
      <c r="U7" s="38">
        <v>53.02</v>
      </c>
      <c r="V7" s="38">
        <v>5474</v>
      </c>
      <c r="W7" s="38">
        <v>3.71</v>
      </c>
      <c r="X7" s="38">
        <v>1475.47</v>
      </c>
      <c r="Y7" s="38">
        <v>78.08</v>
      </c>
      <c r="Z7" s="38">
        <v>77.44</v>
      </c>
      <c r="AA7" s="38">
        <v>69.67</v>
      </c>
      <c r="AB7" s="38">
        <v>75.19</v>
      </c>
      <c r="AC7" s="38">
        <v>75.260000000000005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1713.34</v>
      </c>
      <c r="BG7" s="38">
        <v>1968.75</v>
      </c>
      <c r="BH7" s="38">
        <v>770.38</v>
      </c>
      <c r="BI7" s="38">
        <v>541.61</v>
      </c>
      <c r="BJ7" s="38">
        <v>846.23</v>
      </c>
      <c r="BK7" s="38">
        <v>1197.82</v>
      </c>
      <c r="BL7" s="38">
        <v>1126.77</v>
      </c>
      <c r="BM7" s="38">
        <v>1044.8</v>
      </c>
      <c r="BN7" s="38">
        <v>1081.8</v>
      </c>
      <c r="BO7" s="38">
        <v>974.93</v>
      </c>
      <c r="BP7" s="38">
        <v>914.53</v>
      </c>
      <c r="BQ7" s="38">
        <v>44.85</v>
      </c>
      <c r="BR7" s="38">
        <v>42.79</v>
      </c>
      <c r="BS7" s="38">
        <v>53.71</v>
      </c>
      <c r="BT7" s="38">
        <v>50.79</v>
      </c>
      <c r="BU7" s="38">
        <v>54.18</v>
      </c>
      <c r="BV7" s="38">
        <v>51.03</v>
      </c>
      <c r="BW7" s="38">
        <v>50.9</v>
      </c>
      <c r="BX7" s="38">
        <v>50.82</v>
      </c>
      <c r="BY7" s="38">
        <v>52.19</v>
      </c>
      <c r="BZ7" s="38">
        <v>55.32</v>
      </c>
      <c r="CA7" s="38">
        <v>55.73</v>
      </c>
      <c r="CB7" s="38">
        <v>391.5</v>
      </c>
      <c r="CC7" s="38">
        <v>386.2</v>
      </c>
      <c r="CD7" s="38">
        <v>339.24</v>
      </c>
      <c r="CE7" s="38">
        <v>372.05</v>
      </c>
      <c r="CF7" s="38">
        <v>358.55</v>
      </c>
      <c r="CG7" s="38">
        <v>289.60000000000002</v>
      </c>
      <c r="CH7" s="38">
        <v>293.27</v>
      </c>
      <c r="CI7" s="38">
        <v>300.52</v>
      </c>
      <c r="CJ7" s="38">
        <v>296.14</v>
      </c>
      <c r="CK7" s="38">
        <v>283.17</v>
      </c>
      <c r="CL7" s="38">
        <v>276.77999999999997</v>
      </c>
      <c r="CM7" s="38">
        <v>51.68</v>
      </c>
      <c r="CN7" s="38">
        <v>50.19</v>
      </c>
      <c r="CO7" s="38">
        <v>51.93</v>
      </c>
      <c r="CP7" s="38">
        <v>42.45</v>
      </c>
      <c r="CQ7" s="38">
        <v>42.45</v>
      </c>
      <c r="CR7" s="38">
        <v>54.74</v>
      </c>
      <c r="CS7" s="38">
        <v>53.78</v>
      </c>
      <c r="CT7" s="38">
        <v>53.24</v>
      </c>
      <c r="CU7" s="38">
        <v>52.31</v>
      </c>
      <c r="CV7" s="38">
        <v>60.65</v>
      </c>
      <c r="CW7" s="38">
        <v>59.15</v>
      </c>
      <c r="CX7" s="38">
        <v>90.53</v>
      </c>
      <c r="CY7" s="38">
        <v>90.53</v>
      </c>
      <c r="CZ7" s="38">
        <v>91.04</v>
      </c>
      <c r="DA7" s="38">
        <v>92.63</v>
      </c>
      <c r="DB7" s="38">
        <v>92.56</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2018-02-19T05:47:20Z</dcterms:modified>
</cp:coreProperties>
</file>