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0" yWindow="3735" windowWidth="20400" windowHeight="639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<sst xmlns="http://schemas.openxmlformats.org/spreadsheetml/2006/main" count="237" uniqueCount="123">
  <si>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</si>
  <si>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</si>
  <si>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</si>
  <si>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</si>
  <si>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</si>
  <si>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</si>
  <si>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</si>
  <si>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</si>
  <si>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</si>
  <si>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</si>
  <si>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</si>
  <si>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</si>
  <si>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</si>
  <si>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</si>
  <si>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</si>
  <si>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</si>
  <si>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</si>
  <si>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</si>
  <si>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</si>
  <si>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</si>
  <si>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</si>
  <si>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</si>
  <si>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</si>
  <si>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</si>
  <si>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</si>
  <si>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</si>
  <si>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</si>
  <si>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</si>
  <si>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</si>
  <si>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</si>
  <si>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</si>
  <si>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</si>
  <si>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</si>
  <si>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</si>
  <si>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</si>
  <si>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</si>
  <si>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</si>
  <si>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</si>
  <si>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</si>
  <si>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</si>
  <si>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</si>
  <si>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</si>
  <si>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</si>
  <si>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</si>
  <si>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</si>
  <si>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</si>
  <si>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</si>
  <si>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</si>
  <si>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</si>
  <si>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</si>
  <si>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</si>
  <si>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</si>
  <si>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</si>
  <si>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</si>
  <si>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</si>
  <si>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</si>
  <si>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</si>
  <si>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</si>
  <si>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</si>
  <si>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</si>
  <si>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</si>
  <si>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</si>
  <si>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</si>
  <si>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</si>
  <si>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</si>
  <si>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</si>
  <si>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</si>
  <si>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</si>
  <si>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</si>
  <si>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</si>
  <si>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</si>
  <si>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</si>
  <si>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</si>
  <si>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</si>
  <si>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</si>
  <si>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</si>
  <si>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</si>
  <si>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</si>
  <si>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</si>
  <si>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</si>
  <si>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</si>
  <si>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</si>
  <si>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</si>
  <si>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</si>
  <si>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</si>
  <si>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</si>
  <si>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</si>
  <si>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</si>
  <si>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</si>
  <si>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</si>
  <si>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</si>
  <si>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</si>
  <si>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</si>
  <si>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</si>
  <si>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</si>
  <si>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</si>
  <si>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</si>
  <si>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</si>
  <si>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</si>
  <si>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</si>
  <si>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</si>
  <si>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</si>
  <si>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</si>
  <si>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</si>
  <si>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</si>
  <si>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</si>
  <si>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</si>
  <si>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南丹市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</si>
  <si>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</si>
  <si>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</si>
  <si>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</si>
  <si>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</si>
  <si>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</si>
  <si>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</si>
  <si>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</si>
  <si>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</si>
  <si>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</si>
  <si>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</si>
  <si>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</si>
  <si>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</si>
  <si>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80％を上回っておりますが、料金回収率は60％を少し超える状況であり経営については、料金収入と一般会計からの繰入金により経営は賄われている状況であり、料金収入のみでみると実質赤字状態です。
　④企業債残高給水収益比率は、管路及び施設の老朽化により、今後更新等に必要な財源を企業債で賄う必要があるので増加することが予想されます。
　⑥給水原価については、類似団体数値より低く抑えられているが、今後老朽化した管路施設などの更新や修繕を行うことで増加が予想されます。
　⑦平成24年度より減少している理由としては、人口減少が理由と考えられるが平成27年度、平成28年度においては水道管破損事故により配水量が増加したものと考えられます。
　⑧漏水事故への迅速な対応により、概ね80％以上で推移しています。
　簡易水道区域においては、特に人口減少がみられ将来的に給水収益の減少や老朽施設及び管路等に多額の更新費用が見込まれ、使用料単価の検討が必要となります。</t>
    <rPh sb="1" eb="4">
      <t>シュウエキテキ</t>
    </rPh>
    <rPh sb="4" eb="6">
      <t>シュウシ</t>
    </rPh>
    <rPh sb="6" eb="8">
      <t>ヒリツ</t>
    </rPh>
    <rPh sb="14" eb="16">
      <t>ウワマワ</t>
    </rPh>
    <rPh sb="24" eb="26">
      <t>リョウキン</t>
    </rPh>
    <rPh sb="26" eb="28">
      <t>カイシュウ</t>
    </rPh>
    <rPh sb="28" eb="29">
      <t>リツ</t>
    </rPh>
    <rPh sb="34" eb="35">
      <t>スコ</t>
    </rPh>
    <rPh sb="36" eb="37">
      <t>コ</t>
    </rPh>
    <rPh sb="39" eb="41">
      <t>ジョウキョウ</t>
    </rPh>
    <rPh sb="44" eb="46">
      <t>ケイエイ</t>
    </rPh>
    <rPh sb="52" eb="54">
      <t>リョウキン</t>
    </rPh>
    <rPh sb="54" eb="56">
      <t>シュウニュウ</t>
    </rPh>
    <rPh sb="57" eb="59">
      <t>イッパン</t>
    </rPh>
    <rPh sb="59" eb="61">
      <t>カイケイ</t>
    </rPh>
    <rPh sb="64" eb="66">
      <t>クリイレ</t>
    </rPh>
    <rPh sb="66" eb="67">
      <t>キン</t>
    </rPh>
    <rPh sb="70" eb="72">
      <t>ケイエイ</t>
    </rPh>
    <rPh sb="73" eb="74">
      <t>マカナ</t>
    </rPh>
    <rPh sb="79" eb="81">
      <t>ジョウキョウ</t>
    </rPh>
    <rPh sb="85" eb="87">
      <t>リョウキン</t>
    </rPh>
    <rPh sb="87" eb="89">
      <t>シュウニュウ</t>
    </rPh>
    <rPh sb="95" eb="97">
      <t>ジッシツ</t>
    </rPh>
    <rPh sb="97" eb="99">
      <t>アカジ</t>
    </rPh>
    <rPh sb="99" eb="101">
      <t>ジョウタイ</t>
    </rPh>
    <rPh sb="107" eb="109">
      <t>キギョウ</t>
    </rPh>
    <rPh sb="109" eb="110">
      <t>サイ</t>
    </rPh>
    <rPh sb="110" eb="112">
      <t>ザンダカ</t>
    </rPh>
    <rPh sb="112" eb="114">
      <t>キュウスイ</t>
    </rPh>
    <rPh sb="114" eb="116">
      <t>シュウエキ</t>
    </rPh>
    <rPh sb="116" eb="118">
      <t>ヒリツ</t>
    </rPh>
    <rPh sb="120" eb="122">
      <t>カンロ</t>
    </rPh>
    <rPh sb="122" eb="123">
      <t>オヨ</t>
    </rPh>
    <rPh sb="124" eb="126">
      <t>シセツ</t>
    </rPh>
    <rPh sb="127" eb="130">
      <t>ロウキュウカ</t>
    </rPh>
    <rPh sb="134" eb="136">
      <t>コンゴ</t>
    </rPh>
    <rPh sb="136" eb="139">
      <t>コウシンナド</t>
    </rPh>
    <rPh sb="140" eb="142">
      <t>ヒツヨウ</t>
    </rPh>
    <rPh sb="143" eb="145">
      <t>ザイゲン</t>
    </rPh>
    <rPh sb="146" eb="148">
      <t>キギョウ</t>
    </rPh>
    <rPh sb="148" eb="149">
      <t>サイ</t>
    </rPh>
    <rPh sb="150" eb="151">
      <t>マカナ</t>
    </rPh>
    <rPh sb="152" eb="154">
      <t>ヒツヨウ</t>
    </rPh>
    <rPh sb="159" eb="161">
      <t>ゾウカ</t>
    </rPh>
    <rPh sb="166" eb="168">
      <t>ヨソウ</t>
    </rPh>
    <rPh sb="176" eb="178">
      <t>キュウスイ</t>
    </rPh>
    <rPh sb="178" eb="180">
      <t>ゲンカ</t>
    </rPh>
    <rPh sb="186" eb="188">
      <t>ルイジ</t>
    </rPh>
    <rPh sb="188" eb="190">
      <t>ダンタイ</t>
    </rPh>
    <rPh sb="190" eb="192">
      <t>スウチ</t>
    </rPh>
    <rPh sb="194" eb="195">
      <t>ヒク</t>
    </rPh>
    <rPh sb="196" eb="197">
      <t>オサ</t>
    </rPh>
    <rPh sb="205" eb="207">
      <t>コンゴ</t>
    </rPh>
    <rPh sb="207" eb="210">
      <t>ロウキュウカ</t>
    </rPh>
    <rPh sb="212" eb="214">
      <t>カンロ</t>
    </rPh>
    <rPh sb="214" eb="216">
      <t>シセツ</t>
    </rPh>
    <rPh sb="219" eb="221">
      <t>コウシン</t>
    </rPh>
    <rPh sb="222" eb="224">
      <t>シュウゼン</t>
    </rPh>
    <rPh sb="225" eb="226">
      <t>オコナ</t>
    </rPh>
    <rPh sb="230" eb="232">
      <t>ゾウカ</t>
    </rPh>
    <rPh sb="233" eb="235">
      <t>ヨソウ</t>
    </rPh>
    <rPh sb="243" eb="245">
      <t>ヘイセイ</t>
    </rPh>
    <rPh sb="247" eb="249">
      <t>ネンド</t>
    </rPh>
    <rPh sb="251" eb="253">
      <t>ゲンショウ</t>
    </rPh>
    <rPh sb="257" eb="259">
      <t>リユウ</t>
    </rPh>
    <rPh sb="264" eb="266">
      <t>ジンコウ</t>
    </rPh>
    <rPh sb="266" eb="268">
      <t>ゲンショウ</t>
    </rPh>
    <rPh sb="269" eb="271">
      <t>リユウ</t>
    </rPh>
    <rPh sb="272" eb="273">
      <t>カンガ</t>
    </rPh>
    <rPh sb="278" eb="280">
      <t>ヘイセイ</t>
    </rPh>
    <rPh sb="282" eb="284">
      <t>ネンド</t>
    </rPh>
    <rPh sb="285" eb="287">
      <t>ヘイセイ</t>
    </rPh>
    <rPh sb="289" eb="291">
      <t>ネンド</t>
    </rPh>
    <rPh sb="296" eb="299">
      <t>スイドウカン</t>
    </rPh>
    <rPh sb="299" eb="301">
      <t>ハソン</t>
    </rPh>
    <rPh sb="301" eb="303">
      <t>ジコ</t>
    </rPh>
    <rPh sb="306" eb="308">
      <t>ハイスイ</t>
    </rPh>
    <rPh sb="308" eb="309">
      <t>リョウ</t>
    </rPh>
    <rPh sb="310" eb="312">
      <t>ゾウカ</t>
    </rPh>
    <rPh sb="317" eb="318">
      <t>カンガ</t>
    </rPh>
    <rPh sb="327" eb="329">
      <t>ロウスイ</t>
    </rPh>
    <rPh sb="329" eb="331">
      <t>ジコ</t>
    </rPh>
    <rPh sb="333" eb="335">
      <t>ジンソク</t>
    </rPh>
    <rPh sb="336" eb="338">
      <t>タイオウ</t>
    </rPh>
    <rPh sb="342" eb="343">
      <t>オオム</t>
    </rPh>
    <rPh sb="347" eb="349">
      <t>イジョウ</t>
    </rPh>
    <rPh sb="350" eb="352">
      <t>スイイ</t>
    </rPh>
    <rPh sb="360" eb="362">
      <t>カンイ</t>
    </rPh>
    <rPh sb="362" eb="364">
      <t>スイドウ</t>
    </rPh>
    <rPh sb="364" eb="366">
      <t>クイキ</t>
    </rPh>
    <rPh sb="372" eb="373">
      <t>トク</t>
    </rPh>
    <rPh sb="374" eb="376">
      <t>ジンコウ</t>
    </rPh>
    <rPh sb="376" eb="378">
      <t>ゲンショウ</t>
    </rPh>
    <rPh sb="382" eb="384">
      <t>ショウライ</t>
    </rPh>
    <rPh sb="384" eb="385">
      <t>テキ</t>
    </rPh>
    <rPh sb="386" eb="388">
      <t>キュウスイ</t>
    </rPh>
    <rPh sb="388" eb="390">
      <t>シュウエキ</t>
    </rPh>
    <rPh sb="391" eb="393">
      <t>ゲンショウ</t>
    </rPh>
    <rPh sb="400" eb="402">
      <t>カンロ</t>
    </rPh>
    <phoneticPr fontId="4"/>
  </si>
  <si>
    <t>　京都府内でも広大な面積であることから、水道施設も多く管路延長が大変長いことから、類似団体と比較しても管路更新率はかなり低い状態です。
　管路更新の投資が見込まれるため計画的に更新を実施する必要があります。
　</t>
    <rPh sb="1" eb="3">
      <t>キョウト</t>
    </rPh>
    <rPh sb="3" eb="5">
      <t>フナイ</t>
    </rPh>
    <rPh sb="7" eb="9">
      <t>コウダイ</t>
    </rPh>
    <rPh sb="10" eb="12">
      <t>メンセキ</t>
    </rPh>
    <rPh sb="20" eb="22">
      <t>スイドウ</t>
    </rPh>
    <rPh sb="22" eb="24">
      <t>シセツ</t>
    </rPh>
    <rPh sb="25" eb="26">
      <t>オオ</t>
    </rPh>
    <rPh sb="27" eb="29">
      <t>カンロ</t>
    </rPh>
    <rPh sb="29" eb="31">
      <t>エンチョウ</t>
    </rPh>
    <rPh sb="32" eb="34">
      <t>タイヘン</t>
    </rPh>
    <rPh sb="34" eb="35">
      <t>ナガ</t>
    </rPh>
    <rPh sb="41" eb="43">
      <t>ルイジ</t>
    </rPh>
    <rPh sb="43" eb="45">
      <t>ダンタイ</t>
    </rPh>
    <rPh sb="46" eb="48">
      <t>ヒカク</t>
    </rPh>
    <rPh sb="51" eb="53">
      <t>カンロ</t>
    </rPh>
    <rPh sb="53" eb="55">
      <t>コウシン</t>
    </rPh>
    <rPh sb="55" eb="56">
      <t>リツ</t>
    </rPh>
    <rPh sb="60" eb="61">
      <t>ヒク</t>
    </rPh>
    <rPh sb="62" eb="64">
      <t>ジョウタイ</t>
    </rPh>
    <rPh sb="74" eb="76">
      <t>トウシ</t>
    </rPh>
    <rPh sb="77" eb="79">
      <t>ミコ</t>
    </rPh>
    <rPh sb="84" eb="87">
      <t>ケイカクテキ</t>
    </rPh>
    <rPh sb="88" eb="90">
      <t>コウシン</t>
    </rPh>
    <rPh sb="91" eb="93">
      <t>ジッシ</t>
    </rPh>
    <rPh sb="95" eb="97">
      <t>ヒツヨウ</t>
    </rPh>
    <phoneticPr fontId="4"/>
  </si>
  <si>
    <t>　経営状況については、平均数値よりは良い傾向であるが、人口減少による料金収納の減少が予想される状況でます。
　また、上水道への統合事業も現在行っているが料金収納だけでなく一般会計からの繰入にて賄われていた事業であるので、今後、管路更新計画や水道料金改定も見込まなければならない状況です。</t>
    <rPh sb="1" eb="3">
      <t>ケイエイ</t>
    </rPh>
    <rPh sb="3" eb="5">
      <t>ジョウキョウ</t>
    </rPh>
    <rPh sb="11" eb="13">
      <t>ヘイキン</t>
    </rPh>
    <rPh sb="13" eb="15">
      <t>スウチ</t>
    </rPh>
    <rPh sb="18" eb="19">
      <t>ヨ</t>
    </rPh>
    <rPh sb="20" eb="22">
      <t>ケイコウ</t>
    </rPh>
    <rPh sb="27" eb="29">
      <t>ジンコウ</t>
    </rPh>
    <rPh sb="29" eb="31">
      <t>ゲンショウ</t>
    </rPh>
    <rPh sb="34" eb="36">
      <t>リョウキン</t>
    </rPh>
    <rPh sb="36" eb="38">
      <t>シュウノウ</t>
    </rPh>
    <rPh sb="39" eb="41">
      <t>ゲンショウ</t>
    </rPh>
    <rPh sb="42" eb="44">
      <t>ヨソウ</t>
    </rPh>
    <rPh sb="47" eb="49">
      <t>ジョウキョウ</t>
    </rPh>
    <rPh sb="58" eb="61">
      <t>ジョウスイドウ</t>
    </rPh>
    <rPh sb="63" eb="65">
      <t>トウゴウ</t>
    </rPh>
    <rPh sb="65" eb="67">
      <t>ジギョウ</t>
    </rPh>
    <rPh sb="68" eb="70">
      <t>ゲンザイ</t>
    </rPh>
    <rPh sb="70" eb="71">
      <t>オコナ</t>
    </rPh>
    <rPh sb="76" eb="78">
      <t>リョウキン</t>
    </rPh>
    <rPh sb="78" eb="80">
      <t>シュウノウ</t>
    </rPh>
    <rPh sb="85" eb="87">
      <t>イッパン</t>
    </rPh>
    <rPh sb="87" eb="89">
      <t>カイケイ</t>
    </rPh>
    <rPh sb="92" eb="94">
      <t>クリイレ</t>
    </rPh>
    <rPh sb="96" eb="97">
      <t>マカナ</t>
    </rPh>
    <rPh sb="102" eb="104">
      <t>ジギョウ</t>
    </rPh>
    <rPh sb="110" eb="112">
      <t>コンゴ</t>
    </rPh>
    <rPh sb="113" eb="115">
      <t>カンロ</t>
    </rPh>
    <rPh sb="115" eb="117">
      <t>コウシン</t>
    </rPh>
    <rPh sb="117" eb="119">
      <t>ケイカク</t>
    </rPh>
    <rPh sb="120" eb="122">
      <t>スイドウ</t>
    </rPh>
    <rPh sb="122" eb="124">
      <t>リョウキン</t>
    </rPh>
    <rPh sb="124" eb="126">
      <t>カイテイ</t>
    </rPh>
    <rPh sb="127" eb="129">
      <t>ミコ</t>
    </rPh>
    <rPh sb="138" eb="14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</si>
</sst>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7.0000000000000007E-2</c:v>
                </c:pt>
                <c:pt idx="1">
                  <c:v>0.09</c:v>
                </c:pt>
                <c:pt idx="2">
                  <c:v>0.25</c:v>
                </c:pt>
                <c:pt idx="3">
                  <c:v>0.3</c:v>
                </c:pt>
                <c:pt idx="4">
                  <c:v>0.14000000000000001</c:v>
                </c:pt>
              </c:numCache>
            </c:numRef>
          </c:val>
        </c:ser>
        <c:dLbls>
          <c:showLegendKey val="0"/>
          <c:showVal val="0"/>
          <c:showCatName val="0"/>
          <c:showSerName val="0"/>
          <c:showPercent val="0"/>
          <c:showBubbleSize val="0"/>
        </c:dLbls>
        <c:gapWidth val="150"/>
        <c:axId val="58578048"/>
        <c:axId val="585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58578048"/>
        <c:axId val="58579968"/>
      </c:lineChart>
      <c:dateAx>
        <c:axId val="58578048"/>
        <c:scaling>
          <c:orientation val="minMax"/>
        </c:scaling>
        <c:delete val="1"/>
        <c:axPos val="b"/>
        <c:numFmt formatCode="ge" sourceLinked="1"/>
        <c:majorTickMark val="none"/>
        <c:minorTickMark val="none"/>
        <c:tickLblPos val="none"/>
        <c:crossAx val="58579968"/>
        <c:crosses val="autoZero"/>
        <c:auto val="1"/>
        <c:lblOffset val="100"/>
        <c:baseTimeUnit val="years"/>
      </c:dateAx>
      <c:valAx>
        <c:axId val="585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63.67</c:v>
                </c:pt>
                <c:pt idx="1">
                  <c:v>62.14</c:v>
                </c:pt>
                <c:pt idx="2">
                  <c:v>61.22</c:v>
                </c:pt>
                <c:pt idx="3">
                  <c:v>63.59</c:v>
                </c:pt>
                <c:pt idx="4">
                  <c:v>63.24</c:v>
                </c:pt>
              </c:numCache>
            </c:numRef>
          </c:val>
        </c:ser>
        <c:dLbls>
          <c:showLegendKey val="0"/>
          <c:showVal val="0"/>
          <c:showCatName val="0"/>
          <c:showSerName val="0"/>
          <c:showPercent val="0"/>
          <c:showBubbleSize val="0"/>
        </c:dLbls>
        <c:gapWidth val="150"/>
        <c:axId val="78132736"/>
        <c:axId val="781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78132736"/>
        <c:axId val="78134656"/>
      </c:lineChart>
      <c:dateAx>
        <c:axId val="78132736"/>
        <c:scaling>
          <c:orientation val="minMax"/>
        </c:scaling>
        <c:delete val="1"/>
        <c:axPos val="b"/>
        <c:numFmt formatCode="ge" sourceLinked="1"/>
        <c:majorTickMark val="none"/>
        <c:minorTickMark val="none"/>
        <c:tickLblPos val="none"/>
        <c:crossAx val="78134656"/>
        <c:crosses val="autoZero"/>
        <c:auto val="1"/>
        <c:lblOffset val="100"/>
        <c:baseTimeUnit val="years"/>
      </c:dateAx>
      <c:valAx>
        <c:axId val="781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83.43</c:v>
                </c:pt>
                <c:pt idx="1">
                  <c:v>83.97</c:v>
                </c:pt>
                <c:pt idx="2">
                  <c:v>83.62</c:v>
                </c:pt>
                <c:pt idx="3">
                  <c:v>81.739999999999995</c:v>
                </c:pt>
                <c:pt idx="4">
                  <c:v>81.93</c:v>
                </c:pt>
              </c:numCache>
            </c:numRef>
          </c:val>
        </c:ser>
        <c:dLbls>
          <c:showLegendKey val="0"/>
          <c:showVal val="0"/>
          <c:showCatName val="0"/>
          <c:showSerName val="0"/>
          <c:showPercent val="0"/>
          <c:showBubbleSize val="0"/>
        </c:dLbls>
        <c:gapWidth val="150"/>
        <c:axId val="78169216"/>
        <c:axId val="781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78169216"/>
        <c:axId val="78171136"/>
      </c:lineChart>
      <c:dateAx>
        <c:axId val="78169216"/>
        <c:scaling>
          <c:orientation val="minMax"/>
        </c:scaling>
        <c:delete val="1"/>
        <c:axPos val="b"/>
        <c:numFmt formatCode="ge" sourceLinked="1"/>
        <c:majorTickMark val="none"/>
        <c:minorTickMark val="none"/>
        <c:tickLblPos val="none"/>
        <c:crossAx val="78171136"/>
        <c:crosses val="autoZero"/>
        <c:auto val="1"/>
        <c:lblOffset val="100"/>
        <c:baseTimeUnit val="years"/>
      </c:dateAx>
      <c:valAx>
        <c:axId val="781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81.67</c:v>
                </c:pt>
                <c:pt idx="1">
                  <c:v>80.8</c:v>
                </c:pt>
                <c:pt idx="2">
                  <c:v>81.73</c:v>
                </c:pt>
                <c:pt idx="3">
                  <c:v>85.19</c:v>
                </c:pt>
                <c:pt idx="4">
                  <c:v>87.49</c:v>
                </c:pt>
              </c:numCache>
            </c:numRef>
          </c:val>
        </c:ser>
        <c:dLbls>
          <c:showLegendKey val="0"/>
          <c:showVal val="0"/>
          <c:showCatName val="0"/>
          <c:showSerName val="0"/>
          <c:showPercent val="0"/>
          <c:showBubbleSize val="0"/>
        </c:dLbls>
        <c:gapWidth val="150"/>
        <c:axId val="69169920"/>
        <c:axId val="69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69169920"/>
        <c:axId val="69171840"/>
      </c:lineChart>
      <c:dateAx>
        <c:axId val="69169920"/>
        <c:scaling>
          <c:orientation val="minMax"/>
        </c:scaling>
        <c:delete val="1"/>
        <c:axPos val="b"/>
        <c:numFmt formatCode="ge" sourceLinked="1"/>
        <c:majorTickMark val="none"/>
        <c:minorTickMark val="none"/>
        <c:tickLblPos val="none"/>
        <c:crossAx val="69171840"/>
        <c:crosses val="autoZero"/>
        <c:auto val="1"/>
        <c:lblOffset val="100"/>
        <c:baseTimeUnit val="years"/>
      </c:dateAx>
      <c:valAx>
        <c:axId val="69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08352"/>
        <c:axId val="71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08352"/>
        <c:axId val="71510272"/>
      </c:lineChart>
      <c:dateAx>
        <c:axId val="71508352"/>
        <c:scaling>
          <c:orientation val="minMax"/>
        </c:scaling>
        <c:delete val="1"/>
        <c:axPos val="b"/>
        <c:numFmt formatCode="ge" sourceLinked="1"/>
        <c:majorTickMark val="none"/>
        <c:minorTickMark val="none"/>
        <c:tickLblPos val="none"/>
        <c:crossAx val="71510272"/>
        <c:crosses val="autoZero"/>
        <c:auto val="1"/>
        <c:lblOffset val="100"/>
        <c:baseTimeUnit val="years"/>
      </c:dateAx>
      <c:valAx>
        <c:axId val="715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44832"/>
        <c:axId val="71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44832"/>
        <c:axId val="71546752"/>
      </c:lineChart>
      <c:dateAx>
        <c:axId val="71544832"/>
        <c:scaling>
          <c:orientation val="minMax"/>
        </c:scaling>
        <c:delete val="1"/>
        <c:axPos val="b"/>
        <c:numFmt formatCode="ge" sourceLinked="1"/>
        <c:majorTickMark val="none"/>
        <c:minorTickMark val="none"/>
        <c:tickLblPos val="none"/>
        <c:crossAx val="71546752"/>
        <c:crosses val="autoZero"/>
        <c:auto val="1"/>
        <c:lblOffset val="100"/>
        <c:baseTimeUnit val="years"/>
      </c:dateAx>
      <c:valAx>
        <c:axId val="715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631808"/>
        <c:axId val="726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631808"/>
        <c:axId val="72633728"/>
      </c:lineChart>
      <c:dateAx>
        <c:axId val="72631808"/>
        <c:scaling>
          <c:orientation val="minMax"/>
        </c:scaling>
        <c:delete val="1"/>
        <c:axPos val="b"/>
        <c:numFmt formatCode="ge" sourceLinked="1"/>
        <c:majorTickMark val="none"/>
        <c:minorTickMark val="none"/>
        <c:tickLblPos val="none"/>
        <c:crossAx val="72633728"/>
        <c:crosses val="autoZero"/>
        <c:auto val="1"/>
        <c:lblOffset val="100"/>
        <c:baseTimeUnit val="years"/>
      </c:dateAx>
      <c:valAx>
        <c:axId val="726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676864"/>
        <c:axId val="726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676864"/>
        <c:axId val="72678784"/>
      </c:lineChart>
      <c:dateAx>
        <c:axId val="72676864"/>
        <c:scaling>
          <c:orientation val="minMax"/>
        </c:scaling>
        <c:delete val="1"/>
        <c:axPos val="b"/>
        <c:numFmt formatCode="ge" sourceLinked="1"/>
        <c:majorTickMark val="none"/>
        <c:minorTickMark val="none"/>
        <c:tickLblPos val="none"/>
        <c:crossAx val="72678784"/>
        <c:crosses val="autoZero"/>
        <c:auto val="1"/>
        <c:lblOffset val="100"/>
        <c:baseTimeUnit val="years"/>
      </c:dateAx>
      <c:valAx>
        <c:axId val="726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975.74</c:v>
                </c:pt>
                <c:pt idx="1">
                  <c:v>909.95</c:v>
                </c:pt>
                <c:pt idx="2">
                  <c:v>860.73</c:v>
                </c:pt>
                <c:pt idx="3">
                  <c:v>829.14</c:v>
                </c:pt>
                <c:pt idx="4">
                  <c:v>871.04</c:v>
                </c:pt>
              </c:numCache>
            </c:numRef>
          </c:val>
        </c:ser>
        <c:dLbls>
          <c:showLegendKey val="0"/>
          <c:showVal val="0"/>
          <c:showCatName val="0"/>
          <c:showSerName val="0"/>
          <c:showPercent val="0"/>
          <c:showBubbleSize val="0"/>
        </c:dLbls>
        <c:gapWidth val="150"/>
        <c:axId val="72713344"/>
        <c:axId val="727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72713344"/>
        <c:axId val="72715264"/>
      </c:lineChart>
      <c:dateAx>
        <c:axId val="72713344"/>
        <c:scaling>
          <c:orientation val="minMax"/>
        </c:scaling>
        <c:delete val="1"/>
        <c:axPos val="b"/>
        <c:numFmt formatCode="ge" sourceLinked="1"/>
        <c:majorTickMark val="none"/>
        <c:minorTickMark val="none"/>
        <c:tickLblPos val="none"/>
        <c:crossAx val="72715264"/>
        <c:crosses val="autoZero"/>
        <c:auto val="1"/>
        <c:lblOffset val="100"/>
        <c:baseTimeUnit val="years"/>
      </c:dateAx>
      <c:valAx>
        <c:axId val="727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65.849999999999994</c:v>
                </c:pt>
                <c:pt idx="1">
                  <c:v>63.58</c:v>
                </c:pt>
                <c:pt idx="2">
                  <c:v>66.819999999999993</c:v>
                </c:pt>
                <c:pt idx="3">
                  <c:v>67</c:v>
                </c:pt>
                <c:pt idx="4">
                  <c:v>69.38</c:v>
                </c:pt>
              </c:numCache>
            </c:numRef>
          </c:val>
        </c:ser>
        <c:dLbls>
          <c:showLegendKey val="0"/>
          <c:showVal val="0"/>
          <c:showCatName val="0"/>
          <c:showSerName val="0"/>
          <c:showPercent val="0"/>
          <c:showBubbleSize val="0"/>
        </c:dLbls>
        <c:gapWidth val="150"/>
        <c:axId val="72735744"/>
        <c:axId val="728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72735744"/>
        <c:axId val="72823936"/>
      </c:lineChart>
      <c:dateAx>
        <c:axId val="72735744"/>
        <c:scaling>
          <c:orientation val="minMax"/>
        </c:scaling>
        <c:delete val="1"/>
        <c:axPos val="b"/>
        <c:numFmt formatCode="ge" sourceLinked="1"/>
        <c:majorTickMark val="none"/>
        <c:minorTickMark val="none"/>
        <c:tickLblPos val="none"/>
        <c:crossAx val="72823936"/>
        <c:crosses val="autoZero"/>
        <c:auto val="1"/>
        <c:lblOffset val="100"/>
        <c:baseTimeUnit val="years"/>
      </c:dateAx>
      <c:valAx>
        <c:axId val="728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303.82</c:v>
                </c:pt>
                <c:pt idx="1">
                  <c:v>317.42</c:v>
                </c:pt>
                <c:pt idx="2">
                  <c:v>312.79000000000002</c:v>
                </c:pt>
                <c:pt idx="3">
                  <c:v>317.48</c:v>
                </c:pt>
                <c:pt idx="4">
                  <c:v>310</c:v>
                </c:pt>
              </c:numCache>
            </c:numRef>
          </c:val>
        </c:ser>
        <c:dLbls>
          <c:showLegendKey val="0"/>
          <c:showVal val="0"/>
          <c:showCatName val="0"/>
          <c:showSerName val="0"/>
          <c:showPercent val="0"/>
          <c:showBubbleSize val="0"/>
        </c:dLbls>
        <c:gapWidth val="150"/>
        <c:axId val="72861952"/>
        <c:axId val="728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72861952"/>
        <c:axId val="72868224"/>
      </c:lineChart>
      <c:dateAx>
        <c:axId val="72861952"/>
        <c:scaling>
          <c:orientation val="minMax"/>
        </c:scaling>
        <c:delete val="1"/>
        <c:axPos val="b"/>
        <c:numFmt formatCode="ge" sourceLinked="1"/>
        <c:majorTickMark val="none"/>
        <c:minorTickMark val="none"/>
        <c:tickLblPos val="none"/>
        <c:crossAx val="72868224"/>
        <c:crosses val="autoZero"/>
        <c:auto val="1"/>
        <c:lblOffset val="100"/>
        <c:baseTimeUnit val="years"/>
      </c:dateAx>
      <c:valAx>
        <c:axId val="728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topLeftCell="AO54" zoomScale="115" zoomScaleNormal="100" zoomScaleSheetLayoutView="11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京都府　南丹市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32682</v>
      </c>
      <c r="AM8" s="51"/>
      <c r="AN8" s="51"/>
      <c r="AO8" s="51"/>
      <c r="AP8" s="51"/>
      <c r="AQ8" s="51"/>
      <c r="AR8" s="51"/>
      <c r="AS8" s="51"/>
      <c r="AT8" s="46">
        <f>データ!$S$6</f>
        <v>616.4</v>
      </c>
      <c r="AU8" s="46"/>
      <c r="AV8" s="46"/>
      <c r="AW8" s="46"/>
      <c r="AX8" s="46"/>
      <c r="AY8" s="46"/>
      <c r="AZ8" s="46"/>
      <c r="BA8" s="46"/>
      <c r="BB8" s="46">
        <f>データ!$T$6</f>
        <v>53.02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40.1</v>
      </c>
      <c r="Q10" s="46"/>
      <c r="R10" s="46"/>
      <c r="S10" s="46"/>
      <c r="T10" s="46"/>
      <c r="U10" s="46"/>
      <c r="V10" s="46"/>
      <c r="W10" s="51">
        <f>データ!$Q$6</f>
        <v>3610</v>
      </c>
      <c r="X10" s="51"/>
      <c r="Y10" s="51"/>
      <c r="Z10" s="51"/>
      <c r="AA10" s="51"/>
      <c r="AB10" s="51"/>
      <c r="AC10" s="51"/>
      <c r="AD10" s="2"/>
      <c r="AE10" s="2"/>
      <c r="AF10" s="2"/>
      <c r="AG10" s="2"/>
      <c r="AH10" s="2"/>
      <c r="AI10" s="2"/>
      <c r="AJ10" s="2"/>
      <c r="AK10" s="2"/>
      <c r="AL10" s="51">
        <f>データ!$U$6</f>
        <v>13014</v>
      </c>
      <c r="AM10" s="51"/>
      <c r="AN10" s="51"/>
      <c r="AO10" s="51"/>
      <c r="AP10" s="51"/>
      <c r="AQ10" s="51"/>
      <c r="AR10" s="51"/>
      <c r="AS10" s="51"/>
      <c r="AT10" s="46">
        <f>データ!$V$6</f>
        <v>249.25</v>
      </c>
      <c r="AU10" s="46"/>
      <c r="AV10" s="46"/>
      <c r="AW10" s="46"/>
      <c r="AX10" s="46"/>
      <c r="AY10" s="46"/>
      <c r="AZ10" s="46"/>
      <c r="BA10" s="46"/>
      <c r="BB10" s="46">
        <f>データ!$W$6</f>
        <v>52.21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262137</v>
      </c>
      <c r="D6" s="34">
        <f t="shared" si="3"/>
        <v>47</v>
      </c>
      <c r="E6" s="34">
        <f t="shared" si="3"/>
        <v>1</v>
      </c>
      <c r="F6" s="34">
        <f t="shared" si="3"/>
        <v>0</v>
      </c>
      <c r="G6" s="34">
        <f t="shared" si="3"/>
        <v>0</v>
      </c>
      <c r="H6" s="34" t="str">
        <f t="shared" si="3"/>
        <v>京都府　南丹市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40.1</v>
      </c>
      <c r="Q6" s="35">
        <f t="shared" si="3"/>
        <v>3610</v>
      </c>
      <c r="R6" s="35">
        <f t="shared" si="3"/>
        <v>32682</v>
      </c>
      <c r="S6" s="35">
        <f t="shared" si="3"/>
        <v>616.4</v>
      </c>
      <c r="T6" s="35">
        <f t="shared" si="3"/>
        <v>53.02</v>
      </c>
      <c r="U6" s="35">
        <f t="shared" si="3"/>
        <v>13014</v>
      </c>
      <c r="V6" s="35">
        <f t="shared" si="3"/>
        <v>249.25</v>
      </c>
      <c r="W6" s="35">
        <f t="shared" si="3"/>
        <v>52.21</v>
      </c>
      <c r="X6" s="36">
        <f>IF(X7="",NA(),X7)</f>
        <v>81.67</v>
      </c>
      <c r="Y6" s="36">
        <f t="shared" ref="Y6:AG6" si="4">IF(Y7="",NA(),Y7)</f>
        <v>80.8</v>
      </c>
      <c r="Z6" s="36">
        <f t="shared" si="4"/>
        <v>81.73</v>
      </c>
      <c r="AA6" s="36">
        <f t="shared" si="4"/>
        <v>85.19</v>
      </c>
      <c r="AB6" s="36">
        <f t="shared" si="4"/>
        <v>87.49</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975.74</v>
      </c>
      <c r="BF6" s="36">
        <f t="shared" ref="BF6:BN6" si="7">IF(BF7="",NA(),BF7)</f>
        <v>909.95</v>
      </c>
      <c r="BG6" s="36">
        <f t="shared" si="7"/>
        <v>860.73</v>
      </c>
      <c r="BH6" s="36">
        <f t="shared" si="7"/>
        <v>829.14</v>
      </c>
      <c r="BI6" s="36">
        <f t="shared" si="7"/>
        <v>871.04</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65.849999999999994</v>
      </c>
      <c r="BQ6" s="36">
        <f t="shared" ref="BQ6:BY6" si="8">IF(BQ7="",NA(),BQ7)</f>
        <v>63.58</v>
      </c>
      <c r="BR6" s="36">
        <f t="shared" si="8"/>
        <v>66.819999999999993</v>
      </c>
      <c r="BS6" s="36">
        <f t="shared" si="8"/>
        <v>67</v>
      </c>
      <c r="BT6" s="36">
        <f t="shared" si="8"/>
        <v>69.38</v>
      </c>
      <c r="BU6" s="36">
        <f t="shared" si="8"/>
        <v>54.57</v>
      </c>
      <c r="BV6" s="36">
        <f t="shared" si="8"/>
        <v>54.4</v>
      </c>
      <c r="BW6" s="36">
        <f t="shared" si="8"/>
        <v>54.45</v>
      </c>
      <c r="BX6" s="36">
        <f t="shared" si="8"/>
        <v>54.33</v>
      </c>
      <c r="BY6" s="36">
        <f t="shared" si="8"/>
        <v>55.02</v>
      </c>
      <c r="BZ6" s="35" t="str">
        <f>IF(BZ7="","",IF(BZ7="-","【-】","【"&amp;SUBSTITUTE(TEXT(BZ7,"#,##0.00"),"-","△")&amp;"】"))</f>
        <v>【53.06】</v>
      </c>
      <c r="CA6" s="36">
        <f>IF(CA7="",NA(),CA7)</f>
        <v>303.82</v>
      </c>
      <c r="CB6" s="36">
        <f t="shared" ref="CB6:CJ6" si="9">IF(CB7="",NA(),CB7)</f>
        <v>317.42</v>
      </c>
      <c r="CC6" s="36">
        <f t="shared" si="9"/>
        <v>312.79000000000002</v>
      </c>
      <c r="CD6" s="36">
        <f t="shared" si="9"/>
        <v>317.48</v>
      </c>
      <c r="CE6" s="36">
        <f t="shared" si="9"/>
        <v>310</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63.67</v>
      </c>
      <c r="CM6" s="36">
        <f t="shared" ref="CM6:CU6" si="10">IF(CM7="",NA(),CM7)</f>
        <v>62.14</v>
      </c>
      <c r="CN6" s="36">
        <f t="shared" si="10"/>
        <v>61.22</v>
      </c>
      <c r="CO6" s="36">
        <f t="shared" si="10"/>
        <v>63.59</v>
      </c>
      <c r="CP6" s="36">
        <f t="shared" si="10"/>
        <v>63.24</v>
      </c>
      <c r="CQ6" s="36">
        <f t="shared" si="10"/>
        <v>63.99</v>
      </c>
      <c r="CR6" s="36">
        <f t="shared" si="10"/>
        <v>62.01</v>
      </c>
      <c r="CS6" s="36">
        <f t="shared" si="10"/>
        <v>60.68</v>
      </c>
      <c r="CT6" s="36">
        <f t="shared" si="10"/>
        <v>59.87</v>
      </c>
      <c r="CU6" s="36">
        <f t="shared" si="10"/>
        <v>59.59</v>
      </c>
      <c r="CV6" s="35" t="str">
        <f>IF(CV7="","",IF(CV7="-","【-】","【"&amp;SUBSTITUTE(TEXT(CV7,"#,##0.00"),"-","△")&amp;"】"))</f>
        <v>【56.28】</v>
      </c>
      <c r="CW6" s="36">
        <f>IF(CW7="",NA(),CW7)</f>
        <v>83.43</v>
      </c>
      <c r="CX6" s="36">
        <f t="shared" ref="CX6:DF6" si="11">IF(CX7="",NA(),CX7)</f>
        <v>83.97</v>
      </c>
      <c r="CY6" s="36">
        <f t="shared" si="11"/>
        <v>83.62</v>
      </c>
      <c r="CZ6" s="36">
        <f t="shared" si="11"/>
        <v>81.739999999999995</v>
      </c>
      <c r="DA6" s="36">
        <f t="shared" si="11"/>
        <v>81.93</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7.0000000000000007E-2</v>
      </c>
      <c r="EE6" s="36">
        <f t="shared" ref="EE6:EM6" si="14">IF(EE7="",NA(),EE7)</f>
        <v>0.09</v>
      </c>
      <c r="EF6" s="36">
        <f t="shared" si="14"/>
        <v>0.25</v>
      </c>
      <c r="EG6" s="36">
        <f t="shared" si="14"/>
        <v>0.3</v>
      </c>
      <c r="EH6" s="36">
        <f t="shared" si="14"/>
        <v>0.14000000000000001</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262137</v>
      </c>
      <c r="D7" s="38">
        <v>47</v>
      </c>
      <c r="E7" s="38">
        <v>1</v>
      </c>
      <c r="F7" s="38">
        <v>0</v>
      </c>
      <c r="G7" s="38">
        <v>0</v>
      </c>
      <c r="H7" s="38" t="s">
        <v>107</v>
      </c>
      <c r="I7" s="38" t="s">
        <v>108</v>
      </c>
      <c r="J7" s="38" t="s">
        <v>109</v>
      </c>
      <c r="K7" s="38" t="s">
        <v>110</v>
      </c>
      <c r="L7" s="38" t="s">
        <v>111</v>
      </c>
      <c r="M7" s="38"/>
      <c r="N7" s="39" t="s">
        <v>112</v>
      </c>
      <c r="O7" s="39" t="s">
        <v>113</v>
      </c>
      <c r="P7" s="39">
        <v>40.1</v>
      </c>
      <c r="Q7" s="39">
        <v>3610</v>
      </c>
      <c r="R7" s="39">
        <v>32682</v>
      </c>
      <c r="S7" s="39">
        <v>616.4</v>
      </c>
      <c r="T7" s="39">
        <v>53.02</v>
      </c>
      <c r="U7" s="39">
        <v>13014</v>
      </c>
      <c r="V7" s="39">
        <v>249.25</v>
      </c>
      <c r="W7" s="39">
        <v>52.21</v>
      </c>
      <c r="X7" s="39">
        <v>81.67</v>
      </c>
      <c r="Y7" s="39">
        <v>80.8</v>
      </c>
      <c r="Z7" s="39">
        <v>81.73</v>
      </c>
      <c r="AA7" s="39">
        <v>85.19</v>
      </c>
      <c r="AB7" s="39">
        <v>87.49</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975.74</v>
      </c>
      <c r="BF7" s="39">
        <v>909.95</v>
      </c>
      <c r="BG7" s="39">
        <v>860.73</v>
      </c>
      <c r="BH7" s="39">
        <v>829.14</v>
      </c>
      <c r="BI7" s="39">
        <v>871.04</v>
      </c>
      <c r="BJ7" s="39">
        <v>1321.78</v>
      </c>
      <c r="BK7" s="39">
        <v>1326.51</v>
      </c>
      <c r="BL7" s="39">
        <v>1285.3599999999999</v>
      </c>
      <c r="BM7" s="39">
        <v>1246.73</v>
      </c>
      <c r="BN7" s="39">
        <v>1281.51</v>
      </c>
      <c r="BO7" s="39">
        <v>1280.76</v>
      </c>
      <c r="BP7" s="39">
        <v>65.849999999999994</v>
      </c>
      <c r="BQ7" s="39">
        <v>63.58</v>
      </c>
      <c r="BR7" s="39">
        <v>66.819999999999993</v>
      </c>
      <c r="BS7" s="39">
        <v>67</v>
      </c>
      <c r="BT7" s="39">
        <v>69.38</v>
      </c>
      <c r="BU7" s="39">
        <v>54.57</v>
      </c>
      <c r="BV7" s="39">
        <v>54.4</v>
      </c>
      <c r="BW7" s="39">
        <v>54.45</v>
      </c>
      <c r="BX7" s="39">
        <v>54.33</v>
      </c>
      <c r="BY7" s="39">
        <v>55.02</v>
      </c>
      <c r="BZ7" s="39">
        <v>53.06</v>
      </c>
      <c r="CA7" s="39">
        <v>303.82</v>
      </c>
      <c r="CB7" s="39">
        <v>317.42</v>
      </c>
      <c r="CC7" s="39">
        <v>312.79000000000002</v>
      </c>
      <c r="CD7" s="39">
        <v>317.48</v>
      </c>
      <c r="CE7" s="39">
        <v>310</v>
      </c>
      <c r="CF7" s="39">
        <v>318.02999999999997</v>
      </c>
      <c r="CG7" s="39">
        <v>325.14</v>
      </c>
      <c r="CH7" s="39">
        <v>332.75</v>
      </c>
      <c r="CI7" s="39">
        <v>341.05</v>
      </c>
      <c r="CJ7" s="39">
        <v>330.62</v>
      </c>
      <c r="CK7" s="39">
        <v>314.83</v>
      </c>
      <c r="CL7" s="39">
        <v>63.67</v>
      </c>
      <c r="CM7" s="39">
        <v>62.14</v>
      </c>
      <c r="CN7" s="39">
        <v>61.22</v>
      </c>
      <c r="CO7" s="39">
        <v>63.59</v>
      </c>
      <c r="CP7" s="39">
        <v>63.24</v>
      </c>
      <c r="CQ7" s="39">
        <v>63.99</v>
      </c>
      <c r="CR7" s="39">
        <v>62.01</v>
      </c>
      <c r="CS7" s="39">
        <v>60.68</v>
      </c>
      <c r="CT7" s="39">
        <v>59.87</v>
      </c>
      <c r="CU7" s="39">
        <v>59.59</v>
      </c>
      <c r="CV7" s="39">
        <v>56.28</v>
      </c>
      <c r="CW7" s="39">
        <v>83.43</v>
      </c>
      <c r="CX7" s="39">
        <v>83.97</v>
      </c>
      <c r="CY7" s="39">
        <v>83.62</v>
      </c>
      <c r="CZ7" s="39">
        <v>81.739999999999995</v>
      </c>
      <c r="DA7" s="39">
        <v>81.93</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7.0000000000000007E-2</v>
      </c>
      <c r="EE7" s="39">
        <v>0.09</v>
      </c>
      <c r="EF7" s="39">
        <v>0.25</v>
      </c>
      <c r="EG7" s="39">
        <v>0.3</v>
      </c>
      <c r="EH7" s="39">
        <v>0.14000000000000001</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学</dc:creator>
  <cp:lastModifiedBy>南丹市役所</cp:lastModifiedBy>
  <cp:lastPrinted>2018-02-20T07:36:55Z</cp:lastPrinted>
  <dcterms:created xsi:type="dcterms:W3CDTF">2018-02-20T03:06:22Z</dcterms:created>
  <dcterms:modified xsi:type="dcterms:W3CDTF">2018-02-20T07:37:00Z</dcterms:modified>
</cp:coreProperties>
</file>