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<sst xmlns="http://schemas.openxmlformats.org/spreadsheetml/2006/main" count="235" uniqueCount="123">
  <si>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</si>
  <si>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</si>
  <si>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</si>
  <si>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</si>
  <si>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</si>
  <si>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</si>
  <si>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</si>
  <si>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</si>
  <si>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</si>
  <si>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</si>
  <si>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</si>
  <si>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</si>
  <si>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</si>
  <si>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</si>
  <si>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</si>
  <si>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</si>
  <si>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</si>
  <si>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</si>
  <si>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</si>
  <si>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</si>
  <si>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</si>
  <si>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</si>
  <si>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</si>
  <si>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</si>
  <si>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</si>
  <si>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</si>
  <si>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</si>
  <si>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</si>
  <si>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</si>
  <si>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</si>
  <si>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</si>
  <si>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</si>
  <si>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</si>
  <si>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</si>
  <si>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</si>
  <si>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</si>
  <si>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</si>
  <si>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</si>
  <si>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</si>
  <si>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</si>
  <si>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</si>
  <si>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</si>
  <si>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</si>
  <si>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</si>
  <si>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</si>
  <si>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</si>
  <si>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</si>
  <si>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</si>
  <si>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</si>
  <si>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</si>
  <si>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</si>
  <si>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</si>
  <si>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</si>
  <si>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</si>
  <si>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</si>
  <si>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</si>
  <si>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</si>
  <si>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</si>
  <si>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</si>
  <si>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</si>
  <si>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</si>
  <si>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</si>
  <si>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</si>
  <si>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</si>
  <si>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</si>
  <si>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</si>
  <si>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</si>
  <si>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</si>
  <si>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</si>
  <si>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</si>
  <si>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</si>
  <si>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</si>
  <si>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</si>
  <si>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</si>
  <si>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</si>
  <si>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</si>
  <si>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</si>
  <si>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</si>
  <si>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</si>
  <si>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</si>
  <si>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</si>
  <si>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</si>
  <si>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</si>
  <si>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</si>
  <si>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</si>
  <si>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</si>
  <si>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</si>
  <si>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</si>
  <si>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</si>
  <si>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</si>
  <si>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</si>
  <si>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</si>
  <si>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</si>
  <si>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</si>
  <si>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</si>
  <si>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</si>
  <si>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</si>
  <si>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</si>
  <si>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</si>
  <si>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</si>
  <si>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</si>
  <si>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</si>
  <si>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</si>
  <si>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</si>
  <si>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</si>
  <si>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</si>
  <si>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</si>
  <si>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</si>
  <si>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</si>
  <si>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</si>
  <si>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</si>
  <si>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</si>
  <si>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</si>
  <si>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</si>
  <si>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</si>
  <si>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</si>
  <si>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</si>
  <si>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</si>
  <si>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</si>
  <si>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</si>
  <si>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①有形固定資産原価償却率
　経年的に上昇しています。管渠については、法定耐用年数から更新時期が到来していないと考えられます。終末処理場やポンプ場等の設備については、老朽化に伴う更新需要の増加が見込まれますので、ストックマネジメント計画を策定し、計画的な施設更新を進めます。
②管渠老朽化率
　0％であり、法定耐用年数を経過した管渠は現在のところありません。
③管渠改善率
　管路調査を計画的に実施し、調査結果に基づき修繕などの対応をしています。</t>
    <rPh sb="1" eb="3">
      <t>ユウケイ</t>
    </rPh>
    <rPh sb="3" eb="5">
      <t>コテイ</t>
    </rPh>
    <rPh sb="5" eb="7">
      <t>シサン</t>
    </rPh>
    <rPh sb="7" eb="9">
      <t>ゲンカ</t>
    </rPh>
    <rPh sb="9" eb="12">
      <t>ショウキャクリツ</t>
    </rPh>
    <rPh sb="14" eb="17">
      <t>ケイネンテキ</t>
    </rPh>
    <rPh sb="18" eb="20">
      <t>ジョウショウ</t>
    </rPh>
    <rPh sb="26" eb="28">
      <t>カンキョ</t>
    </rPh>
    <rPh sb="34" eb="36">
      <t>ホウテイ</t>
    </rPh>
    <rPh sb="36" eb="38">
      <t>タイヨウ</t>
    </rPh>
    <rPh sb="38" eb="40">
      <t>ネンスウ</t>
    </rPh>
    <rPh sb="42" eb="44">
      <t>コウシン</t>
    </rPh>
    <rPh sb="44" eb="46">
      <t>ジキ</t>
    </rPh>
    <rPh sb="47" eb="49">
      <t>トウライ</t>
    </rPh>
    <rPh sb="55" eb="56">
      <t>カンガ</t>
    </rPh>
    <rPh sb="62" eb="64">
      <t>シュウマツ</t>
    </rPh>
    <rPh sb="64" eb="67">
      <t>ショリジョウ</t>
    </rPh>
    <rPh sb="71" eb="72">
      <t>ジョウ</t>
    </rPh>
    <rPh sb="72" eb="73">
      <t>ナド</t>
    </rPh>
    <rPh sb="74" eb="76">
      <t>セツビ</t>
    </rPh>
    <rPh sb="82" eb="85">
      <t>ロウキュウカ</t>
    </rPh>
    <rPh sb="86" eb="87">
      <t>トモナ</t>
    </rPh>
    <rPh sb="88" eb="90">
      <t>コウシン</t>
    </rPh>
    <rPh sb="90" eb="92">
      <t>ジュヨウ</t>
    </rPh>
    <rPh sb="93" eb="95">
      <t>ゾウカ</t>
    </rPh>
    <rPh sb="96" eb="98">
      <t>ミコ</t>
    </rPh>
    <rPh sb="115" eb="117">
      <t>ケイカク</t>
    </rPh>
    <rPh sb="118" eb="120">
      <t>サクテイ</t>
    </rPh>
    <rPh sb="122" eb="125">
      <t>ケイカクテキ</t>
    </rPh>
    <rPh sb="126" eb="128">
      <t>シセツ</t>
    </rPh>
    <rPh sb="128" eb="130">
      <t>コウシン</t>
    </rPh>
    <rPh sb="131" eb="132">
      <t>スス</t>
    </rPh>
    <rPh sb="138" eb="140">
      <t>カンキョ</t>
    </rPh>
    <rPh sb="140" eb="143">
      <t>ロウキュウカ</t>
    </rPh>
    <rPh sb="143" eb="144">
      <t>リツ</t>
    </rPh>
    <rPh sb="152" eb="154">
      <t>ホウテイ</t>
    </rPh>
    <rPh sb="154" eb="156">
      <t>タイヨウ</t>
    </rPh>
    <rPh sb="156" eb="158">
      <t>ネンスウ</t>
    </rPh>
    <rPh sb="159" eb="161">
      <t>ケイカ</t>
    </rPh>
    <rPh sb="163" eb="165">
      <t>カンキョ</t>
    </rPh>
    <rPh sb="166" eb="168">
      <t>ゲンザイ</t>
    </rPh>
    <rPh sb="180" eb="182">
      <t>カンキョ</t>
    </rPh>
    <rPh sb="182" eb="184">
      <t>カイゼン</t>
    </rPh>
    <rPh sb="184" eb="185">
      <t>リツ</t>
    </rPh>
    <rPh sb="187" eb="189">
      <t>カンロ</t>
    </rPh>
    <rPh sb="189" eb="191">
      <t>チョウサ</t>
    </rPh>
    <rPh sb="192" eb="195">
      <t>ケイカクテキ</t>
    </rPh>
    <rPh sb="196" eb="198">
      <t>ジッシ</t>
    </rPh>
    <rPh sb="200" eb="202">
      <t>チョウサ</t>
    </rPh>
    <rPh sb="202" eb="204">
      <t>ケッカ</t>
    </rPh>
    <rPh sb="205" eb="206">
      <t>モト</t>
    </rPh>
    <rPh sb="208" eb="210">
      <t>シュウゼン</t>
    </rPh>
    <rPh sb="213" eb="215">
      <t>タイオウ</t>
    </rPh>
    <phoneticPr fontId="4"/>
  </si>
  <si>
    <r>
      <t xml:space="preserve">①経常収支比率
　使用料改定による増収などにより、100％以上で単年度収支が黒字となっています。
②累積欠損金比率
　累積欠損金は発生していません。
③流動比率
　100％を下回り低い水準にあるのは、建設事業費の財源として借り入れた企業債の償還が重い負担となっていることが影響しています。
</t>
    </r>
    <r>
      <rPr>
        <sz val="11"/>
        <rFont val="ＭＳ ゴシック"/>
        <family val="3"/>
        <charset val="128"/>
      </rPr>
      <t>④企業債残高対事業規模比率
　管渠工事は一定落ち着きましたが、処理場の改築更新の財源として、新たに企業債を借り入れているため比率が上昇しています。
⑤経費回収率
　100％以上であり、使用料で回収すべき経費を賄える使用料水準にあると考えています。
⑥汚水処理原価
　有収水量の減少傾向から増加することが考えられます。施設の適正管理に努め、維持管理費の縮減を図るようにします。
⑦施設利用率
　処理場の高度処理化の進捗に伴い処理能力が段階的に下がることから向上しています。
⑧水洗化率
　未水洗世帯に対する戸別訪問など水洗化促進の取り組みにより向上してきています。</t>
    </r>
    <rPh sb="1" eb="3">
      <t>ケイジョウ</t>
    </rPh>
    <rPh sb="3" eb="5">
      <t>シュウシ</t>
    </rPh>
    <rPh sb="5" eb="7">
      <t>ヒリツ</t>
    </rPh>
    <rPh sb="9" eb="12">
      <t>シヨウリョウ</t>
    </rPh>
    <rPh sb="12" eb="14">
      <t>カイテイ</t>
    </rPh>
    <rPh sb="17" eb="19">
      <t>ゾウシュウ</t>
    </rPh>
    <rPh sb="29" eb="31">
      <t>イジョウ</t>
    </rPh>
    <rPh sb="32" eb="35">
      <t>タンネンド</t>
    </rPh>
    <rPh sb="35" eb="37">
      <t>シュウシ</t>
    </rPh>
    <rPh sb="38" eb="40">
      <t>クロジ</t>
    </rPh>
    <rPh sb="50" eb="52">
      <t>ルイセキ</t>
    </rPh>
    <rPh sb="52" eb="55">
      <t>ケッソンキン</t>
    </rPh>
    <rPh sb="55" eb="57">
      <t>ヒリツ</t>
    </rPh>
    <rPh sb="59" eb="61">
      <t>ルイセキ</t>
    </rPh>
    <rPh sb="61" eb="64">
      <t>ケッソンキン</t>
    </rPh>
    <rPh sb="65" eb="67">
      <t>ハッセイ</t>
    </rPh>
    <rPh sb="76" eb="78">
      <t>リュウドウ</t>
    </rPh>
    <rPh sb="78" eb="80">
      <t>ヒリツ</t>
    </rPh>
    <rPh sb="87" eb="89">
      <t>シタマワ</t>
    </rPh>
    <rPh sb="90" eb="91">
      <t>ヒク</t>
    </rPh>
    <rPh sb="92" eb="94">
      <t>スイジュン</t>
    </rPh>
    <rPh sb="100" eb="102">
      <t>ケンセツ</t>
    </rPh>
    <rPh sb="102" eb="105">
      <t>ジギョウヒ</t>
    </rPh>
    <rPh sb="106" eb="108">
      <t>ザイゲン</t>
    </rPh>
    <rPh sb="111" eb="112">
      <t>カ</t>
    </rPh>
    <rPh sb="113" eb="114">
      <t>イ</t>
    </rPh>
    <rPh sb="116" eb="118">
      <t>キギョウ</t>
    </rPh>
    <rPh sb="118" eb="119">
      <t>サイ</t>
    </rPh>
    <rPh sb="120" eb="122">
      <t>ショウカン</t>
    </rPh>
    <rPh sb="123" eb="124">
      <t>オモ</t>
    </rPh>
    <rPh sb="125" eb="127">
      <t>フタン</t>
    </rPh>
    <rPh sb="136" eb="138">
      <t>エイキョウ</t>
    </rPh>
    <rPh sb="146" eb="148">
      <t>キギョウ</t>
    </rPh>
    <rPh sb="148" eb="149">
      <t>サイ</t>
    </rPh>
    <rPh sb="149" eb="151">
      <t>ザンダカ</t>
    </rPh>
    <rPh sb="151" eb="152">
      <t>タイ</t>
    </rPh>
    <rPh sb="152" eb="154">
      <t>ジギョウ</t>
    </rPh>
    <rPh sb="154" eb="156">
      <t>キボ</t>
    </rPh>
    <rPh sb="156" eb="158">
      <t>ヒリツ</t>
    </rPh>
    <rPh sb="160" eb="162">
      <t>カンキョ</t>
    </rPh>
    <rPh sb="162" eb="164">
      <t>コウジ</t>
    </rPh>
    <rPh sb="165" eb="167">
      <t>イッテイ</t>
    </rPh>
    <rPh sb="167" eb="168">
      <t>オ</t>
    </rPh>
    <rPh sb="169" eb="170">
      <t>ツ</t>
    </rPh>
    <rPh sb="176" eb="179">
      <t>ショリジョウ</t>
    </rPh>
    <rPh sb="180" eb="182">
      <t>カイチク</t>
    </rPh>
    <rPh sb="182" eb="184">
      <t>コウシン</t>
    </rPh>
    <rPh sb="185" eb="187">
      <t>ザイゲン</t>
    </rPh>
    <rPh sb="191" eb="192">
      <t>アラ</t>
    </rPh>
    <rPh sb="194" eb="196">
      <t>キギョウ</t>
    </rPh>
    <rPh sb="196" eb="197">
      <t>サイ</t>
    </rPh>
    <rPh sb="198" eb="199">
      <t>カ</t>
    </rPh>
    <rPh sb="200" eb="201">
      <t>イ</t>
    </rPh>
    <rPh sb="207" eb="209">
      <t>ヒリツ</t>
    </rPh>
    <rPh sb="210" eb="212">
      <t>ジョウショウ</t>
    </rPh>
    <rPh sb="220" eb="222">
      <t>ケイヒ</t>
    </rPh>
    <rPh sb="222" eb="224">
      <t>カイシュウ</t>
    </rPh>
    <rPh sb="224" eb="225">
      <t>リツ</t>
    </rPh>
    <rPh sb="231" eb="233">
      <t>イジョウ</t>
    </rPh>
    <rPh sb="237" eb="240">
      <t>シヨウリョウ</t>
    </rPh>
    <rPh sb="241" eb="243">
      <t>カイシュウ</t>
    </rPh>
    <rPh sb="246" eb="248">
      <t>ケイヒ</t>
    </rPh>
    <rPh sb="249" eb="250">
      <t>マカナ</t>
    </rPh>
    <rPh sb="252" eb="255">
      <t>シヨウリョウ</t>
    </rPh>
    <rPh sb="255" eb="257">
      <t>スイジュン</t>
    </rPh>
    <rPh sb="261" eb="262">
      <t>カンガ</t>
    </rPh>
    <rPh sb="270" eb="272">
      <t>オスイ</t>
    </rPh>
    <rPh sb="272" eb="274">
      <t>ショリ</t>
    </rPh>
    <rPh sb="274" eb="276">
      <t>ゲンカ</t>
    </rPh>
    <rPh sb="278" eb="280">
      <t>ユウシュウ</t>
    </rPh>
    <rPh sb="280" eb="282">
      <t>スイリョウ</t>
    </rPh>
    <rPh sb="283" eb="285">
      <t>ゲンショウ</t>
    </rPh>
    <rPh sb="285" eb="287">
      <t>ケイコウ</t>
    </rPh>
    <rPh sb="341" eb="344">
      <t>ショリジョウ</t>
    </rPh>
    <rPh sb="345" eb="347">
      <t>コウド</t>
    </rPh>
    <rPh sb="347" eb="349">
      <t>ショリ</t>
    </rPh>
    <rPh sb="349" eb="350">
      <t>カ</t>
    </rPh>
    <rPh sb="351" eb="353">
      <t>シンチョク</t>
    </rPh>
    <rPh sb="354" eb="355">
      <t>トモナ</t>
    </rPh>
    <rPh sb="356" eb="358">
      <t>ショリ</t>
    </rPh>
    <rPh sb="358" eb="360">
      <t>ノウリョク</t>
    </rPh>
    <rPh sb="361" eb="363">
      <t>ダンカイ</t>
    </rPh>
    <rPh sb="363" eb="364">
      <t>テキ</t>
    </rPh>
    <rPh sb="365" eb="366">
      <t>サ</t>
    </rPh>
    <rPh sb="372" eb="374">
      <t>コウジョウ</t>
    </rPh>
    <phoneticPr fontId="4"/>
  </si>
  <si>
    <t>　単年度収支は黒字であり、累積欠損金も発生していないが、企業債残高の規模が大きく、流動比率からは当面の資金繰りに十分留意する必要があると考えています。
　今後も水洗化率向上に取り組み、使用料収入の確保に努めるとともに、施設の効率性を高め維持管理費の縮減を図るようにします。また、施設・設備の老朽化による更新投資や終末処理場の高度処理化事業にあたっては、企業債に財源を求めざるを得ない状況ではありますが、施設規模の適正化や投資の平準化を図り、企業債残高規模を縮小するため、企業債借入を抑制する必要があると考えています。</t>
    <rPh sb="1" eb="4">
      <t>タンネンド</t>
    </rPh>
    <rPh sb="4" eb="6">
      <t>シュウシ</t>
    </rPh>
    <rPh sb="7" eb="9">
      <t>クロジ</t>
    </rPh>
    <rPh sb="13" eb="15">
      <t>ルイセキ</t>
    </rPh>
    <rPh sb="15" eb="18">
      <t>ケッソンキン</t>
    </rPh>
    <rPh sb="19" eb="21">
      <t>ハッセイ</t>
    </rPh>
    <rPh sb="28" eb="30">
      <t>キギョウ</t>
    </rPh>
    <rPh sb="30" eb="31">
      <t>サイ</t>
    </rPh>
    <rPh sb="31" eb="33">
      <t>ザンダカ</t>
    </rPh>
    <rPh sb="34" eb="36">
      <t>キボ</t>
    </rPh>
    <rPh sb="37" eb="38">
      <t>オオ</t>
    </rPh>
    <rPh sb="41" eb="43">
      <t>リュウドウ</t>
    </rPh>
    <rPh sb="43" eb="45">
      <t>ヒリツ</t>
    </rPh>
    <rPh sb="48" eb="50">
      <t>トウメン</t>
    </rPh>
    <rPh sb="51" eb="53">
      <t>シキン</t>
    </rPh>
    <rPh sb="53" eb="54">
      <t>グ</t>
    </rPh>
    <rPh sb="56" eb="58">
      <t>ジュウブン</t>
    </rPh>
    <rPh sb="58" eb="60">
      <t>リュウイ</t>
    </rPh>
    <rPh sb="62" eb="64">
      <t>ヒツヨウ</t>
    </rPh>
    <rPh sb="68" eb="69">
      <t>カンガ</t>
    </rPh>
    <rPh sb="77" eb="79">
      <t>コンゴ</t>
    </rPh>
    <rPh sb="80" eb="83">
      <t>スイセンカ</t>
    </rPh>
    <rPh sb="83" eb="84">
      <t>リツ</t>
    </rPh>
    <rPh sb="84" eb="86">
      <t>コウジョウ</t>
    </rPh>
    <rPh sb="87" eb="88">
      <t>ト</t>
    </rPh>
    <rPh sb="89" eb="90">
      <t>ク</t>
    </rPh>
    <rPh sb="92" eb="95">
      <t>シヨウリョウ</t>
    </rPh>
    <rPh sb="95" eb="97">
      <t>シュウニュウ</t>
    </rPh>
    <rPh sb="98" eb="100">
      <t>カクホ</t>
    </rPh>
    <rPh sb="101" eb="102">
      <t>ツト</t>
    </rPh>
    <rPh sb="109" eb="111">
      <t>シセツ</t>
    </rPh>
    <rPh sb="112" eb="115">
      <t>コウリツセイ</t>
    </rPh>
    <rPh sb="116" eb="117">
      <t>タカ</t>
    </rPh>
    <rPh sb="118" eb="120">
      <t>イジ</t>
    </rPh>
    <rPh sb="120" eb="122">
      <t>カンリ</t>
    </rPh>
    <rPh sb="122" eb="123">
      <t>ヒ</t>
    </rPh>
    <rPh sb="124" eb="126">
      <t>シュクゲン</t>
    </rPh>
    <rPh sb="127" eb="128">
      <t>ハカ</t>
    </rPh>
    <rPh sb="139" eb="141">
      <t>シセツ</t>
    </rPh>
    <rPh sb="142" eb="144">
      <t>セツビ</t>
    </rPh>
    <rPh sb="145" eb="148">
      <t>ロウキュウカ</t>
    </rPh>
    <rPh sb="151" eb="153">
      <t>コウシン</t>
    </rPh>
    <rPh sb="153" eb="155">
      <t>トウシ</t>
    </rPh>
    <rPh sb="156" eb="158">
      <t>シュウマツ</t>
    </rPh>
    <rPh sb="158" eb="161">
      <t>ショリジョウ</t>
    </rPh>
    <rPh sb="162" eb="164">
      <t>コウド</t>
    </rPh>
    <rPh sb="164" eb="166">
      <t>ショリ</t>
    </rPh>
    <rPh sb="166" eb="167">
      <t>カ</t>
    </rPh>
    <rPh sb="167" eb="169">
      <t>ジギョウ</t>
    </rPh>
    <rPh sb="176" eb="178">
      <t>キギョウ</t>
    </rPh>
    <rPh sb="178" eb="179">
      <t>サイ</t>
    </rPh>
    <rPh sb="180" eb="182">
      <t>ザイゲン</t>
    </rPh>
    <rPh sb="183" eb="184">
      <t>モト</t>
    </rPh>
    <rPh sb="188" eb="189">
      <t>エ</t>
    </rPh>
    <rPh sb="191" eb="193">
      <t>ジョウキョウ</t>
    </rPh>
    <rPh sb="201" eb="203">
      <t>シセツ</t>
    </rPh>
    <rPh sb="203" eb="205">
      <t>キボ</t>
    </rPh>
    <rPh sb="206" eb="209">
      <t>テキセイカ</t>
    </rPh>
    <rPh sb="210" eb="212">
      <t>トウシ</t>
    </rPh>
    <rPh sb="213" eb="216">
      <t>ヘイジュンカ</t>
    </rPh>
    <rPh sb="217" eb="218">
      <t>ハカ</t>
    </rPh>
    <rPh sb="220" eb="222">
      <t>キギョウ</t>
    </rPh>
    <rPh sb="222" eb="223">
      <t>サイ</t>
    </rPh>
    <rPh sb="223" eb="225">
      <t>ザンダカ</t>
    </rPh>
    <rPh sb="225" eb="227">
      <t>キボ</t>
    </rPh>
    <rPh sb="228" eb="230">
      <t>シュクショウ</t>
    </rPh>
    <rPh sb="235" eb="237">
      <t>キギョウ</t>
    </rPh>
    <rPh sb="237" eb="238">
      <t>サイ</t>
    </rPh>
    <rPh sb="238" eb="240">
      <t>カリイレ</t>
    </rPh>
    <rPh sb="241" eb="243">
      <t>ヨクセイ</t>
    </rPh>
    <rPh sb="245" eb="247">
      <t>ヒツヨウ</t>
    </rPh>
    <rPh sb="251" eb="25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</si>
</sst>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0.1</c:v>
                </c:pt>
                <c:pt idx="3" formatCode="#,##0.00;&quot;△&quot;#,##0.00">
                  <c:v>0</c:v>
                </c:pt>
                <c:pt idx="4" formatCode="#,##0.00;&quot;△&quot;#,##0.00">
                  <c:v>0</c:v>
                </c:pt>
              </c:numCache>
            </c:numRef>
          </c:val>
        </c:ser>
        <c:dLbls>
          <c:showLegendKey val="0"/>
          <c:showVal val="0"/>
          <c:showCatName val="0"/>
          <c:showSerName val="0"/>
          <c:showPercent val="0"/>
          <c:showBubbleSize val="0"/>
        </c:dLbls>
        <c:gapWidth val="150"/>
        <c:axId val="100218752"/>
        <c:axId val="1002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00218752"/>
        <c:axId val="100233216"/>
      </c:lineChart>
      <c:dateAx>
        <c:axId val="100218752"/>
        <c:scaling>
          <c:orientation val="minMax"/>
        </c:scaling>
        <c:delete val="1"/>
        <c:axPos val="b"/>
        <c:numFmt formatCode="ge" sourceLinked="1"/>
        <c:majorTickMark val="none"/>
        <c:minorTickMark val="none"/>
        <c:tickLblPos val="none"/>
        <c:crossAx val="100233216"/>
        <c:crosses val="autoZero"/>
        <c:auto val="1"/>
        <c:lblOffset val="100"/>
        <c:baseTimeUnit val="years"/>
      </c:dateAx>
      <c:valAx>
        <c:axId val="1002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57.19</c:v>
                </c:pt>
                <c:pt idx="1">
                  <c:v>55.3</c:v>
                </c:pt>
                <c:pt idx="2">
                  <c:v>56.06</c:v>
                </c:pt>
                <c:pt idx="3">
                  <c:v>56.16</c:v>
                </c:pt>
                <c:pt idx="4">
                  <c:v>59.23</c:v>
                </c:pt>
              </c:numCache>
            </c:numRef>
          </c:val>
        </c:ser>
        <c:dLbls>
          <c:showLegendKey val="0"/>
          <c:showVal val="0"/>
          <c:showCatName val="0"/>
          <c:showSerName val="0"/>
          <c:showPercent val="0"/>
          <c:showBubbleSize val="0"/>
        </c:dLbls>
        <c:gapWidth val="150"/>
        <c:axId val="103360768"/>
        <c:axId val="1033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03360768"/>
        <c:axId val="103387520"/>
      </c:lineChart>
      <c:dateAx>
        <c:axId val="103360768"/>
        <c:scaling>
          <c:orientation val="minMax"/>
        </c:scaling>
        <c:delete val="1"/>
        <c:axPos val="b"/>
        <c:numFmt formatCode="ge" sourceLinked="1"/>
        <c:majorTickMark val="none"/>
        <c:minorTickMark val="none"/>
        <c:tickLblPos val="none"/>
        <c:crossAx val="103387520"/>
        <c:crosses val="autoZero"/>
        <c:auto val="1"/>
        <c:lblOffset val="100"/>
        <c:baseTimeUnit val="years"/>
      </c:dateAx>
      <c:valAx>
        <c:axId val="103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91.53</c:v>
                </c:pt>
                <c:pt idx="1">
                  <c:v>92.61</c:v>
                </c:pt>
                <c:pt idx="2">
                  <c:v>93.1</c:v>
                </c:pt>
                <c:pt idx="3">
                  <c:v>93.68</c:v>
                </c:pt>
                <c:pt idx="4">
                  <c:v>94.24</c:v>
                </c:pt>
              </c:numCache>
            </c:numRef>
          </c:val>
        </c:ser>
        <c:dLbls>
          <c:showLegendKey val="0"/>
          <c:showVal val="0"/>
          <c:showCatName val="0"/>
          <c:showSerName val="0"/>
          <c:showPercent val="0"/>
          <c:showBubbleSize val="0"/>
        </c:dLbls>
        <c:gapWidth val="150"/>
        <c:axId val="103487360"/>
        <c:axId val="103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03487360"/>
        <c:axId val="103493632"/>
      </c:lineChart>
      <c:dateAx>
        <c:axId val="103487360"/>
        <c:scaling>
          <c:orientation val="minMax"/>
        </c:scaling>
        <c:delete val="1"/>
        <c:axPos val="b"/>
        <c:numFmt formatCode="ge" sourceLinked="1"/>
        <c:majorTickMark val="none"/>
        <c:minorTickMark val="none"/>
        <c:tickLblPos val="none"/>
        <c:crossAx val="103493632"/>
        <c:crosses val="autoZero"/>
        <c:auto val="1"/>
        <c:lblOffset val="100"/>
        <c:baseTimeUnit val="years"/>
      </c:dateAx>
      <c:valAx>
        <c:axId val="103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102.5</c:v>
                </c:pt>
                <c:pt idx="1">
                  <c:v>104.63</c:v>
                </c:pt>
                <c:pt idx="2">
                  <c:v>107.65</c:v>
                </c:pt>
                <c:pt idx="3">
                  <c:v>104.71</c:v>
                </c:pt>
                <c:pt idx="4">
                  <c:v>104.54</c:v>
                </c:pt>
              </c:numCache>
            </c:numRef>
          </c:val>
        </c:ser>
        <c:dLbls>
          <c:showLegendKey val="0"/>
          <c:showVal val="0"/>
          <c:showCatName val="0"/>
          <c:showSerName val="0"/>
          <c:showPercent val="0"/>
          <c:showBubbleSize val="0"/>
        </c:dLbls>
        <c:gapWidth val="150"/>
        <c:axId val="100259328"/>
        <c:axId val="100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ser>
        <c:dLbls>
          <c:showLegendKey val="0"/>
          <c:showVal val="0"/>
          <c:showCatName val="0"/>
          <c:showSerName val="0"/>
          <c:showPercent val="0"/>
          <c:showBubbleSize val="0"/>
        </c:dLbls>
        <c:marker val="1"/>
        <c:smooth val="0"/>
        <c:axId val="100259328"/>
        <c:axId val="100261248"/>
      </c:lineChart>
      <c:dateAx>
        <c:axId val="100259328"/>
        <c:scaling>
          <c:orientation val="minMax"/>
        </c:scaling>
        <c:delete val="1"/>
        <c:axPos val="b"/>
        <c:numFmt formatCode="ge" sourceLinked="1"/>
        <c:majorTickMark val="none"/>
        <c:minorTickMark val="none"/>
        <c:tickLblPos val="none"/>
        <c:crossAx val="100261248"/>
        <c:crosses val="autoZero"/>
        <c:auto val="1"/>
        <c:lblOffset val="100"/>
        <c:baseTimeUnit val="years"/>
      </c:dateAx>
      <c:valAx>
        <c:axId val="100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21.95</c:v>
                </c:pt>
                <c:pt idx="1">
                  <c:v>22.94</c:v>
                </c:pt>
                <c:pt idx="2">
                  <c:v>39.03</c:v>
                </c:pt>
                <c:pt idx="3">
                  <c:v>40.6</c:v>
                </c:pt>
                <c:pt idx="4">
                  <c:v>42.17</c:v>
                </c:pt>
              </c:numCache>
            </c:numRef>
          </c:val>
        </c:ser>
        <c:dLbls>
          <c:showLegendKey val="0"/>
          <c:showVal val="0"/>
          <c:showCatName val="0"/>
          <c:showSerName val="0"/>
          <c:showPercent val="0"/>
          <c:showBubbleSize val="0"/>
        </c:dLbls>
        <c:gapWidth val="150"/>
        <c:axId val="101999744"/>
        <c:axId val="102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ser>
        <c:dLbls>
          <c:showLegendKey val="0"/>
          <c:showVal val="0"/>
          <c:showCatName val="0"/>
          <c:showSerName val="0"/>
          <c:showPercent val="0"/>
          <c:showBubbleSize val="0"/>
        </c:dLbls>
        <c:marker val="1"/>
        <c:smooth val="0"/>
        <c:axId val="101999744"/>
        <c:axId val="102001664"/>
      </c:lineChart>
      <c:dateAx>
        <c:axId val="101999744"/>
        <c:scaling>
          <c:orientation val="minMax"/>
        </c:scaling>
        <c:delete val="1"/>
        <c:axPos val="b"/>
        <c:numFmt formatCode="ge" sourceLinked="1"/>
        <c:majorTickMark val="none"/>
        <c:minorTickMark val="none"/>
        <c:tickLblPos val="none"/>
        <c:crossAx val="102001664"/>
        <c:crosses val="autoZero"/>
        <c:auto val="1"/>
        <c:lblOffset val="100"/>
        <c:baseTimeUnit val="years"/>
      </c:dateAx>
      <c:valAx>
        <c:axId val="102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20672"/>
        <c:axId val="1034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ser>
        <c:dLbls>
          <c:showLegendKey val="0"/>
          <c:showVal val="0"/>
          <c:showCatName val="0"/>
          <c:showSerName val="0"/>
          <c:showPercent val="0"/>
          <c:showBubbleSize val="0"/>
        </c:dLbls>
        <c:marker val="1"/>
        <c:smooth val="0"/>
        <c:axId val="103420672"/>
        <c:axId val="103422592"/>
      </c:lineChart>
      <c:dateAx>
        <c:axId val="103420672"/>
        <c:scaling>
          <c:orientation val="minMax"/>
        </c:scaling>
        <c:delete val="1"/>
        <c:axPos val="b"/>
        <c:numFmt formatCode="ge" sourceLinked="1"/>
        <c:majorTickMark val="none"/>
        <c:minorTickMark val="none"/>
        <c:tickLblPos val="none"/>
        <c:crossAx val="103422592"/>
        <c:crosses val="autoZero"/>
        <c:auto val="1"/>
        <c:lblOffset val="100"/>
        <c:baseTimeUnit val="years"/>
      </c:dateAx>
      <c:valAx>
        <c:axId val="103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67.39</c:v>
                </c:pt>
                <c:pt idx="1">
                  <c:v>56.81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3459072"/>
        <c:axId val="1034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ser>
        <c:dLbls>
          <c:showLegendKey val="0"/>
          <c:showVal val="0"/>
          <c:showCatName val="0"/>
          <c:showSerName val="0"/>
          <c:showPercent val="0"/>
          <c:showBubbleSize val="0"/>
        </c:dLbls>
        <c:marker val="1"/>
        <c:smooth val="0"/>
        <c:axId val="103459072"/>
        <c:axId val="103465344"/>
      </c:lineChart>
      <c:dateAx>
        <c:axId val="103459072"/>
        <c:scaling>
          <c:orientation val="minMax"/>
        </c:scaling>
        <c:delete val="1"/>
        <c:axPos val="b"/>
        <c:numFmt formatCode="ge" sourceLinked="1"/>
        <c:majorTickMark val="none"/>
        <c:minorTickMark val="none"/>
        <c:tickLblPos val="none"/>
        <c:crossAx val="103465344"/>
        <c:crosses val="autoZero"/>
        <c:auto val="1"/>
        <c:lblOffset val="100"/>
        <c:baseTimeUnit val="years"/>
      </c:dateAx>
      <c:valAx>
        <c:axId val="1034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95.73</c:v>
                </c:pt>
                <c:pt idx="1">
                  <c:v>106.18</c:v>
                </c:pt>
                <c:pt idx="2">
                  <c:v>34.4</c:v>
                </c:pt>
                <c:pt idx="3">
                  <c:v>17.34</c:v>
                </c:pt>
                <c:pt idx="4">
                  <c:v>28.04</c:v>
                </c:pt>
              </c:numCache>
            </c:numRef>
          </c:val>
        </c:ser>
        <c:dLbls>
          <c:showLegendKey val="0"/>
          <c:showVal val="0"/>
          <c:showCatName val="0"/>
          <c:showSerName val="0"/>
          <c:showPercent val="0"/>
          <c:showBubbleSize val="0"/>
        </c:dLbls>
        <c:gapWidth val="150"/>
        <c:axId val="103171968"/>
        <c:axId val="103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ser>
        <c:dLbls>
          <c:showLegendKey val="0"/>
          <c:showVal val="0"/>
          <c:showCatName val="0"/>
          <c:showSerName val="0"/>
          <c:showPercent val="0"/>
          <c:showBubbleSize val="0"/>
        </c:dLbls>
        <c:marker val="1"/>
        <c:smooth val="0"/>
        <c:axId val="103171968"/>
        <c:axId val="103182336"/>
      </c:lineChart>
      <c:dateAx>
        <c:axId val="103171968"/>
        <c:scaling>
          <c:orientation val="minMax"/>
        </c:scaling>
        <c:delete val="1"/>
        <c:axPos val="b"/>
        <c:numFmt formatCode="ge" sourceLinked="1"/>
        <c:majorTickMark val="none"/>
        <c:minorTickMark val="none"/>
        <c:tickLblPos val="none"/>
        <c:crossAx val="103182336"/>
        <c:crosses val="autoZero"/>
        <c:auto val="1"/>
        <c:lblOffset val="100"/>
        <c:baseTimeUnit val="years"/>
      </c:dateAx>
      <c:valAx>
        <c:axId val="103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892.84</c:v>
                </c:pt>
                <c:pt idx="1">
                  <c:v>840.97</c:v>
                </c:pt>
                <c:pt idx="2">
                  <c:v>795.02</c:v>
                </c:pt>
                <c:pt idx="3">
                  <c:v>745.67</c:v>
                </c:pt>
                <c:pt idx="4">
                  <c:v>769.54</c:v>
                </c:pt>
              </c:numCache>
            </c:numRef>
          </c:val>
        </c:ser>
        <c:dLbls>
          <c:showLegendKey val="0"/>
          <c:showVal val="0"/>
          <c:showCatName val="0"/>
          <c:showSerName val="0"/>
          <c:showPercent val="0"/>
          <c:showBubbleSize val="0"/>
        </c:dLbls>
        <c:gapWidth val="150"/>
        <c:axId val="103215104"/>
        <c:axId val="1032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03215104"/>
        <c:axId val="103217024"/>
      </c:lineChart>
      <c:dateAx>
        <c:axId val="103215104"/>
        <c:scaling>
          <c:orientation val="minMax"/>
        </c:scaling>
        <c:delete val="1"/>
        <c:axPos val="b"/>
        <c:numFmt formatCode="ge" sourceLinked="1"/>
        <c:majorTickMark val="none"/>
        <c:minorTickMark val="none"/>
        <c:tickLblPos val="none"/>
        <c:crossAx val="103217024"/>
        <c:crosses val="autoZero"/>
        <c:auto val="1"/>
        <c:lblOffset val="100"/>
        <c:baseTimeUnit val="years"/>
      </c:dateAx>
      <c:valAx>
        <c:axId val="1032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108.76</c:v>
                </c:pt>
                <c:pt idx="1">
                  <c:v>106.18</c:v>
                </c:pt>
                <c:pt idx="2">
                  <c:v>114.34</c:v>
                </c:pt>
                <c:pt idx="3">
                  <c:v>109.28</c:v>
                </c:pt>
                <c:pt idx="4">
                  <c:v>109.89</c:v>
                </c:pt>
              </c:numCache>
            </c:numRef>
          </c:val>
        </c:ser>
        <c:dLbls>
          <c:showLegendKey val="0"/>
          <c:showVal val="0"/>
          <c:showCatName val="0"/>
          <c:showSerName val="0"/>
          <c:showPercent val="0"/>
          <c:showBubbleSize val="0"/>
        </c:dLbls>
        <c:gapWidth val="150"/>
        <c:axId val="103251328"/>
        <c:axId val="103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03251328"/>
        <c:axId val="103253504"/>
      </c:lineChart>
      <c:dateAx>
        <c:axId val="103251328"/>
        <c:scaling>
          <c:orientation val="minMax"/>
        </c:scaling>
        <c:delete val="1"/>
        <c:axPos val="b"/>
        <c:numFmt formatCode="ge" sourceLinked="1"/>
        <c:majorTickMark val="none"/>
        <c:minorTickMark val="none"/>
        <c:tickLblPos val="none"/>
        <c:crossAx val="103253504"/>
        <c:crosses val="autoZero"/>
        <c:auto val="1"/>
        <c:lblOffset val="100"/>
        <c:baseTimeUnit val="years"/>
      </c:dateAx>
      <c:valAx>
        <c:axId val="1032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164.77</c:v>
                </c:pt>
                <c:pt idx="1">
                  <c:v>184.1</c:v>
                </c:pt>
                <c:pt idx="2">
                  <c:v>171.87</c:v>
                </c:pt>
                <c:pt idx="3">
                  <c:v>180.07</c:v>
                </c:pt>
                <c:pt idx="4">
                  <c:v>177.66</c:v>
                </c:pt>
              </c:numCache>
            </c:numRef>
          </c:val>
        </c:ser>
        <c:dLbls>
          <c:showLegendKey val="0"/>
          <c:showVal val="0"/>
          <c:showCatName val="0"/>
          <c:showSerName val="0"/>
          <c:showPercent val="0"/>
          <c:showBubbleSize val="0"/>
        </c:dLbls>
        <c:gapWidth val="150"/>
        <c:axId val="103279232"/>
        <c:axId val="1032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03279232"/>
        <c:axId val="103281408"/>
      </c:lineChart>
      <c:dateAx>
        <c:axId val="103279232"/>
        <c:scaling>
          <c:orientation val="minMax"/>
        </c:scaling>
        <c:delete val="1"/>
        <c:axPos val="b"/>
        <c:numFmt formatCode="ge" sourceLinked="1"/>
        <c:majorTickMark val="none"/>
        <c:minorTickMark val="none"/>
        <c:tickLblPos val="none"/>
        <c:crossAx val="103281408"/>
        <c:crosses val="autoZero"/>
        <c:auto val="1"/>
        <c:lblOffset val="100"/>
        <c:baseTimeUnit val="years"/>
      </c:dateAx>
      <c:valAx>
        <c:axId val="1032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京都府　亀岡市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119</v>
      </c>
      <c r="AE8" s="74"/>
      <c r="AF8" s="74"/>
      <c r="AG8" s="74"/>
      <c r="AH8" s="74"/>
      <c r="AI8" s="74"/>
      <c r="AJ8" s="74"/>
      <c r="AK8" s="4"/>
      <c r="AL8" s="68">
        <f>データ!S6</f>
        <v>90384</v>
      </c>
      <c r="AM8" s="68"/>
      <c r="AN8" s="68"/>
      <c r="AO8" s="68"/>
      <c r="AP8" s="68"/>
      <c r="AQ8" s="68"/>
      <c r="AR8" s="68"/>
      <c r="AS8" s="68"/>
      <c r="AT8" s="67">
        <f>データ!T6</f>
        <v>224.8</v>
      </c>
      <c r="AU8" s="67"/>
      <c r="AV8" s="67"/>
      <c r="AW8" s="67"/>
      <c r="AX8" s="67"/>
      <c r="AY8" s="67"/>
      <c r="AZ8" s="67"/>
      <c r="BA8" s="67"/>
      <c r="BB8" s="67">
        <f>データ!U6</f>
        <v>402.06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56.34</v>
      </c>
      <c r="J10" s="67"/>
      <c r="K10" s="67"/>
      <c r="L10" s="67"/>
      <c r="M10" s="67"/>
      <c r="N10" s="67"/>
      <c r="O10" s="67"/>
      <c r="P10" s="67">
        <f>データ!P6</f>
        <v>82.9</v>
      </c>
      <c r="Q10" s="67"/>
      <c r="R10" s="67"/>
      <c r="S10" s="67"/>
      <c r="T10" s="67"/>
      <c r="U10" s="67"/>
      <c r="V10" s="67"/>
      <c r="W10" s="67">
        <f>データ!Q6</f>
        <v>86.8</v>
      </c>
      <c r="X10" s="67"/>
      <c r="Y10" s="67"/>
      <c r="Z10" s="67"/>
      <c r="AA10" s="67"/>
      <c r="AB10" s="67"/>
      <c r="AC10" s="67"/>
      <c r="AD10" s="68">
        <f>データ!R6</f>
        <v>2916</v>
      </c>
      <c r="AE10" s="68"/>
      <c r="AF10" s="68"/>
      <c r="AG10" s="68"/>
      <c r="AH10" s="68"/>
      <c r="AI10" s="68"/>
      <c r="AJ10" s="68"/>
      <c r="AK10" s="2"/>
      <c r="AL10" s="68">
        <f>データ!V6</f>
        <v>74701</v>
      </c>
      <c r="AM10" s="68"/>
      <c r="AN10" s="68"/>
      <c r="AO10" s="68"/>
      <c r="AP10" s="68"/>
      <c r="AQ10" s="68"/>
      <c r="AR10" s="68"/>
      <c r="AS10" s="68"/>
      <c r="AT10" s="67">
        <f>データ!W6</f>
        <v>11.92</v>
      </c>
      <c r="AU10" s="67"/>
      <c r="AV10" s="67"/>
      <c r="AW10" s="67"/>
      <c r="AX10" s="67"/>
      <c r="AY10" s="67"/>
      <c r="AZ10" s="67"/>
      <c r="BA10" s="67"/>
      <c r="BB10" s="67">
        <f>データ!X6</f>
        <v>6266.86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262064</v>
      </c>
      <c r="D6" s="34">
        <f t="shared" si="3"/>
        <v>46</v>
      </c>
      <c r="E6" s="34">
        <f t="shared" si="3"/>
        <v>17</v>
      </c>
      <c r="F6" s="34">
        <f t="shared" si="3"/>
        <v>1</v>
      </c>
      <c r="G6" s="34">
        <f t="shared" si="3"/>
        <v>0</v>
      </c>
      <c r="H6" s="34" t="str">
        <f t="shared" si="3"/>
        <v>京都府　亀岡市</v>
      </c>
      <c r="I6" s="34" t="str">
        <f t="shared" si="3"/>
        <v>法適用</v>
      </c>
      <c r="J6" s="34" t="str">
        <f t="shared" si="3"/>
        <v>下水道事業</v>
      </c>
      <c r="K6" s="34" t="str">
        <f t="shared" si="3"/>
        <v>公共下水道</v>
      </c>
      <c r="L6" s="34" t="str">
        <f t="shared" si="3"/>
        <v>Bc1</v>
      </c>
      <c r="M6" s="34">
        <f t="shared" si="3"/>
        <v>0</v>
      </c>
      <c r="N6" s="35" t="str">
        <f t="shared" si="3"/>
        <v>-</v>
      </c>
      <c r="O6" s="35">
        <f t="shared" si="3"/>
        <v>56.34</v>
      </c>
      <c r="P6" s="35">
        <f t="shared" si="3"/>
        <v>82.9</v>
      </c>
      <c r="Q6" s="35">
        <f t="shared" si="3"/>
        <v>86.8</v>
      </c>
      <c r="R6" s="35">
        <f t="shared" si="3"/>
        <v>2916</v>
      </c>
      <c r="S6" s="35">
        <f t="shared" si="3"/>
        <v>90384</v>
      </c>
      <c r="T6" s="35">
        <f t="shared" si="3"/>
        <v>224.8</v>
      </c>
      <c r="U6" s="35">
        <f t="shared" si="3"/>
        <v>402.06</v>
      </c>
      <c r="V6" s="35">
        <f t="shared" si="3"/>
        <v>74701</v>
      </c>
      <c r="W6" s="35">
        <f t="shared" si="3"/>
        <v>11.92</v>
      </c>
      <c r="X6" s="35">
        <f t="shared" si="3"/>
        <v>6266.86</v>
      </c>
      <c r="Y6" s="36">
        <f>IF(Y7="",NA(),Y7)</f>
        <v>102.5</v>
      </c>
      <c r="Z6" s="36">
        <f t="shared" ref="Z6:AH6" si="4">IF(Z7="",NA(),Z7)</f>
        <v>104.63</v>
      </c>
      <c r="AA6" s="36">
        <f t="shared" si="4"/>
        <v>107.65</v>
      </c>
      <c r="AB6" s="36">
        <f t="shared" si="4"/>
        <v>104.71</v>
      </c>
      <c r="AC6" s="36">
        <f t="shared" si="4"/>
        <v>104.54</v>
      </c>
      <c r="AD6" s="36">
        <f t="shared" si="4"/>
        <v>100.13</v>
      </c>
      <c r="AE6" s="36">
        <f t="shared" si="4"/>
        <v>101.67</v>
      </c>
      <c r="AF6" s="36">
        <f t="shared" si="4"/>
        <v>107.19</v>
      </c>
      <c r="AG6" s="36">
        <f t="shared" si="4"/>
        <v>105.81</v>
      </c>
      <c r="AH6" s="36">
        <f t="shared" si="4"/>
        <v>106.63</v>
      </c>
      <c r="AI6" s="35" t="str">
        <f>IF(AI7="","",IF(AI7="-","【-】","【"&amp;SUBSTITUTE(TEXT(AI7,"#,##0.00"),"-","△")&amp;"】"))</f>
        <v>【108.57】</v>
      </c>
      <c r="AJ6" s="36">
        <f>IF(AJ7="",NA(),AJ7)</f>
        <v>67.39</v>
      </c>
      <c r="AK6" s="36">
        <f t="shared" ref="AK6:AS6" si="5">IF(AK7="",NA(),AK7)</f>
        <v>56.81</v>
      </c>
      <c r="AL6" s="35">
        <f t="shared" si="5"/>
        <v>0</v>
      </c>
      <c r="AM6" s="35">
        <f t="shared" si="5"/>
        <v>0</v>
      </c>
      <c r="AN6" s="35">
        <f t="shared" si="5"/>
        <v>0</v>
      </c>
      <c r="AO6" s="36">
        <f t="shared" si="5"/>
        <v>52.48</v>
      </c>
      <c r="AP6" s="36">
        <f t="shared" si="5"/>
        <v>53.95</v>
      </c>
      <c r="AQ6" s="36">
        <f t="shared" si="5"/>
        <v>42.55</v>
      </c>
      <c r="AR6" s="36">
        <f t="shared" si="5"/>
        <v>35.49</v>
      </c>
      <c r="AS6" s="36">
        <f t="shared" si="5"/>
        <v>26.43</v>
      </c>
      <c r="AT6" s="35" t="str">
        <f>IF(AT7="","",IF(AT7="-","【-】","【"&amp;SUBSTITUTE(TEXT(AT7,"#,##0.00"),"-","△")&amp;"】"))</f>
        <v>【4.38】</v>
      </c>
      <c r="AU6" s="36">
        <f>IF(AU7="",NA(),AU7)</f>
        <v>95.73</v>
      </c>
      <c r="AV6" s="36">
        <f t="shared" ref="AV6:BD6" si="6">IF(AV7="",NA(),AV7)</f>
        <v>106.18</v>
      </c>
      <c r="AW6" s="36">
        <f t="shared" si="6"/>
        <v>34.4</v>
      </c>
      <c r="AX6" s="36">
        <f t="shared" si="6"/>
        <v>17.34</v>
      </c>
      <c r="AY6" s="36">
        <f t="shared" si="6"/>
        <v>28.04</v>
      </c>
      <c r="AZ6" s="36">
        <f t="shared" si="6"/>
        <v>208.92</v>
      </c>
      <c r="BA6" s="36">
        <f t="shared" si="6"/>
        <v>334.04</v>
      </c>
      <c r="BB6" s="36">
        <f t="shared" si="6"/>
        <v>78.62</v>
      </c>
      <c r="BC6" s="36">
        <f t="shared" si="6"/>
        <v>82.47</v>
      </c>
      <c r="BD6" s="36">
        <f t="shared" si="6"/>
        <v>72.44</v>
      </c>
      <c r="BE6" s="35" t="str">
        <f>IF(BE7="","",IF(BE7="-","【-】","【"&amp;SUBSTITUTE(TEXT(BE7,"#,##0.00"),"-","△")&amp;"】"))</f>
        <v>【59.95】</v>
      </c>
      <c r="BF6" s="36">
        <f>IF(BF7="",NA(),BF7)</f>
        <v>892.84</v>
      </c>
      <c r="BG6" s="36">
        <f t="shared" ref="BG6:BO6" si="7">IF(BG7="",NA(),BG7)</f>
        <v>840.97</v>
      </c>
      <c r="BH6" s="36">
        <f t="shared" si="7"/>
        <v>795.02</v>
      </c>
      <c r="BI6" s="36">
        <f t="shared" si="7"/>
        <v>745.67</v>
      </c>
      <c r="BJ6" s="36">
        <f t="shared" si="7"/>
        <v>769.54</v>
      </c>
      <c r="BK6" s="36">
        <f t="shared" si="7"/>
        <v>708.85</v>
      </c>
      <c r="BL6" s="36">
        <f t="shared" si="7"/>
        <v>660.23</v>
      </c>
      <c r="BM6" s="36">
        <f t="shared" si="7"/>
        <v>658.6</v>
      </c>
      <c r="BN6" s="36">
        <f t="shared" si="7"/>
        <v>664.04</v>
      </c>
      <c r="BO6" s="36">
        <f t="shared" si="7"/>
        <v>625.12</v>
      </c>
      <c r="BP6" s="35" t="str">
        <f>IF(BP7="","",IF(BP7="-","【-】","【"&amp;SUBSTITUTE(TEXT(BP7,"#,##0.00"),"-","△")&amp;"】"))</f>
        <v>【728.30】</v>
      </c>
      <c r="BQ6" s="36">
        <f>IF(BQ7="",NA(),BQ7)</f>
        <v>108.76</v>
      </c>
      <c r="BR6" s="36">
        <f t="shared" ref="BR6:BZ6" si="8">IF(BR7="",NA(),BR7)</f>
        <v>106.18</v>
      </c>
      <c r="BS6" s="36">
        <f t="shared" si="8"/>
        <v>114.34</v>
      </c>
      <c r="BT6" s="36">
        <f t="shared" si="8"/>
        <v>109.28</v>
      </c>
      <c r="BU6" s="36">
        <f t="shared" si="8"/>
        <v>109.89</v>
      </c>
      <c r="BV6" s="36">
        <f t="shared" si="8"/>
        <v>89.47</v>
      </c>
      <c r="BW6" s="36">
        <f t="shared" si="8"/>
        <v>88.7</v>
      </c>
      <c r="BX6" s="36">
        <f t="shared" si="8"/>
        <v>88.44</v>
      </c>
      <c r="BY6" s="36">
        <f t="shared" si="8"/>
        <v>86.2</v>
      </c>
      <c r="BZ6" s="36">
        <f t="shared" si="8"/>
        <v>89.74</v>
      </c>
      <c r="CA6" s="35" t="str">
        <f>IF(CA7="","",IF(CA7="-","【-】","【"&amp;SUBSTITUTE(TEXT(CA7,"#,##0.00"),"-","△")&amp;"】"))</f>
        <v>【100.04】</v>
      </c>
      <c r="CB6" s="36">
        <f>IF(CB7="",NA(),CB7)</f>
        <v>164.77</v>
      </c>
      <c r="CC6" s="36">
        <f t="shared" ref="CC6:CK6" si="9">IF(CC7="",NA(),CC7)</f>
        <v>184.1</v>
      </c>
      <c r="CD6" s="36">
        <f t="shared" si="9"/>
        <v>171.87</v>
      </c>
      <c r="CE6" s="36">
        <f t="shared" si="9"/>
        <v>180.07</v>
      </c>
      <c r="CF6" s="36">
        <f t="shared" si="9"/>
        <v>177.66</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6">
        <f>IF(CM7="",NA(),CM7)</f>
        <v>57.19</v>
      </c>
      <c r="CN6" s="36">
        <f t="shared" ref="CN6:CV6" si="10">IF(CN7="",NA(),CN7)</f>
        <v>55.3</v>
      </c>
      <c r="CO6" s="36">
        <f t="shared" si="10"/>
        <v>56.06</v>
      </c>
      <c r="CP6" s="36">
        <f t="shared" si="10"/>
        <v>56.16</v>
      </c>
      <c r="CQ6" s="36">
        <f t="shared" si="10"/>
        <v>59.23</v>
      </c>
      <c r="CR6" s="36">
        <f t="shared" si="10"/>
        <v>64.75</v>
      </c>
      <c r="CS6" s="36">
        <f t="shared" si="10"/>
        <v>62.03</v>
      </c>
      <c r="CT6" s="36">
        <f t="shared" si="10"/>
        <v>59.27</v>
      </c>
      <c r="CU6" s="36">
        <f t="shared" si="10"/>
        <v>62.64</v>
      </c>
      <c r="CV6" s="36">
        <f t="shared" si="10"/>
        <v>58.12</v>
      </c>
      <c r="CW6" s="35" t="str">
        <f>IF(CW7="","",IF(CW7="-","【-】","【"&amp;SUBSTITUTE(TEXT(CW7,"#,##0.00"),"-","△")&amp;"】"))</f>
        <v>【60.09】</v>
      </c>
      <c r="CX6" s="36">
        <f>IF(CX7="",NA(),CX7)</f>
        <v>91.53</v>
      </c>
      <c r="CY6" s="36">
        <f t="shared" ref="CY6:DG6" si="11">IF(CY7="",NA(),CY7)</f>
        <v>92.61</v>
      </c>
      <c r="CZ6" s="36">
        <f t="shared" si="11"/>
        <v>93.1</v>
      </c>
      <c r="DA6" s="36">
        <f t="shared" si="11"/>
        <v>93.68</v>
      </c>
      <c r="DB6" s="36">
        <f t="shared" si="11"/>
        <v>94.24</v>
      </c>
      <c r="DC6" s="36">
        <f t="shared" si="11"/>
        <v>92.84</v>
      </c>
      <c r="DD6" s="36">
        <f t="shared" si="11"/>
        <v>93.53</v>
      </c>
      <c r="DE6" s="36">
        <f t="shared" si="11"/>
        <v>92.82</v>
      </c>
      <c r="DF6" s="36">
        <f t="shared" si="11"/>
        <v>92.98</v>
      </c>
      <c r="DG6" s="36">
        <f t="shared" si="11"/>
        <v>93.07</v>
      </c>
      <c r="DH6" s="35" t="str">
        <f>IF(DH7="","",IF(DH7="-","【-】","【"&amp;SUBSTITUTE(TEXT(DH7,"#,##0.00"),"-","△")&amp;"】"))</f>
        <v>【94.90】</v>
      </c>
      <c r="DI6" s="36">
        <f>IF(DI7="",NA(),DI7)</f>
        <v>21.95</v>
      </c>
      <c r="DJ6" s="36">
        <f t="shared" ref="DJ6:DR6" si="12">IF(DJ7="",NA(),DJ7)</f>
        <v>22.94</v>
      </c>
      <c r="DK6" s="36">
        <f t="shared" si="12"/>
        <v>39.03</v>
      </c>
      <c r="DL6" s="36">
        <f t="shared" si="12"/>
        <v>40.6</v>
      </c>
      <c r="DM6" s="36">
        <f t="shared" si="12"/>
        <v>42.17</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6">
        <f>IF(EE7="",NA(),EE7)</f>
        <v>0.01</v>
      </c>
      <c r="EF6" s="36">
        <f t="shared" ref="EF6:EN6" si="14">IF(EF7="",NA(),EF7)</f>
        <v>0.01</v>
      </c>
      <c r="EG6" s="36">
        <f t="shared" si="14"/>
        <v>0.1</v>
      </c>
      <c r="EH6" s="35">
        <f t="shared" si="14"/>
        <v>0</v>
      </c>
      <c r="EI6" s="35">
        <f t="shared" si="14"/>
        <v>0</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c r="A7" s="29"/>
      <c r="B7" s="38">
        <v>2016</v>
      </c>
      <c r="C7" s="38">
        <v>262064</v>
      </c>
      <c r="D7" s="38">
        <v>46</v>
      </c>
      <c r="E7" s="38">
        <v>17</v>
      </c>
      <c r="F7" s="38">
        <v>1</v>
      </c>
      <c r="G7" s="38">
        <v>0</v>
      </c>
      <c r="H7" s="38" t="s">
        <v>108</v>
      </c>
      <c r="I7" s="38" t="s">
        <v>109</v>
      </c>
      <c r="J7" s="38" t="s">
        <v>110</v>
      </c>
      <c r="K7" s="38" t="s">
        <v>111</v>
      </c>
      <c r="L7" s="38" t="s">
        <v>112</v>
      </c>
      <c r="M7" s="38"/>
      <c r="N7" s="39" t="s">
        <v>113</v>
      </c>
      <c r="O7" s="39">
        <v>56.34</v>
      </c>
      <c r="P7" s="39">
        <v>82.9</v>
      </c>
      <c r="Q7" s="39">
        <v>86.8</v>
      </c>
      <c r="R7" s="39">
        <v>2916</v>
      </c>
      <c r="S7" s="39">
        <v>90384</v>
      </c>
      <c r="T7" s="39">
        <v>224.8</v>
      </c>
      <c r="U7" s="39">
        <v>402.06</v>
      </c>
      <c r="V7" s="39">
        <v>74701</v>
      </c>
      <c r="W7" s="39">
        <v>11.92</v>
      </c>
      <c r="X7" s="39">
        <v>6266.86</v>
      </c>
      <c r="Y7" s="39">
        <v>102.5</v>
      </c>
      <c r="Z7" s="39">
        <v>104.63</v>
      </c>
      <c r="AA7" s="39">
        <v>107.65</v>
      </c>
      <c r="AB7" s="39">
        <v>104.71</v>
      </c>
      <c r="AC7" s="39">
        <v>104.54</v>
      </c>
      <c r="AD7" s="39">
        <v>100.13</v>
      </c>
      <c r="AE7" s="39">
        <v>101.67</v>
      </c>
      <c r="AF7" s="39">
        <v>107.19</v>
      </c>
      <c r="AG7" s="39">
        <v>105.81</v>
      </c>
      <c r="AH7" s="39">
        <v>106.63</v>
      </c>
      <c r="AI7" s="39">
        <v>108.57</v>
      </c>
      <c r="AJ7" s="39">
        <v>67.39</v>
      </c>
      <c r="AK7" s="39">
        <v>56.81</v>
      </c>
      <c r="AL7" s="39">
        <v>0</v>
      </c>
      <c r="AM7" s="39">
        <v>0</v>
      </c>
      <c r="AN7" s="39">
        <v>0</v>
      </c>
      <c r="AO7" s="39">
        <v>52.48</v>
      </c>
      <c r="AP7" s="39">
        <v>53.95</v>
      </c>
      <c r="AQ7" s="39">
        <v>42.55</v>
      </c>
      <c r="AR7" s="39">
        <v>35.49</v>
      </c>
      <c r="AS7" s="39">
        <v>26.43</v>
      </c>
      <c r="AT7" s="39">
        <v>4.38</v>
      </c>
      <c r="AU7" s="39">
        <v>95.73</v>
      </c>
      <c r="AV7" s="39">
        <v>106.18</v>
      </c>
      <c r="AW7" s="39">
        <v>34.4</v>
      </c>
      <c r="AX7" s="39">
        <v>17.34</v>
      </c>
      <c r="AY7" s="39">
        <v>28.04</v>
      </c>
      <c r="AZ7" s="39">
        <v>208.92</v>
      </c>
      <c r="BA7" s="39">
        <v>334.04</v>
      </c>
      <c r="BB7" s="39">
        <v>78.62</v>
      </c>
      <c r="BC7" s="39">
        <v>82.47</v>
      </c>
      <c r="BD7" s="39">
        <v>72.44</v>
      </c>
      <c r="BE7" s="39">
        <v>59.95</v>
      </c>
      <c r="BF7" s="39">
        <v>892.84</v>
      </c>
      <c r="BG7" s="39">
        <v>840.97</v>
      </c>
      <c r="BH7" s="39">
        <v>795.02</v>
      </c>
      <c r="BI7" s="39">
        <v>745.67</v>
      </c>
      <c r="BJ7" s="39">
        <v>769.54</v>
      </c>
      <c r="BK7" s="39">
        <v>708.85</v>
      </c>
      <c r="BL7" s="39">
        <v>660.23</v>
      </c>
      <c r="BM7" s="39">
        <v>658.6</v>
      </c>
      <c r="BN7" s="39">
        <v>664.04</v>
      </c>
      <c r="BO7" s="39">
        <v>625.12</v>
      </c>
      <c r="BP7" s="39">
        <v>728.3</v>
      </c>
      <c r="BQ7" s="39">
        <v>108.76</v>
      </c>
      <c r="BR7" s="39">
        <v>106.18</v>
      </c>
      <c r="BS7" s="39">
        <v>114.34</v>
      </c>
      <c r="BT7" s="39">
        <v>109.28</v>
      </c>
      <c r="BU7" s="39">
        <v>109.89</v>
      </c>
      <c r="BV7" s="39">
        <v>89.47</v>
      </c>
      <c r="BW7" s="39">
        <v>88.7</v>
      </c>
      <c r="BX7" s="39">
        <v>88.44</v>
      </c>
      <c r="BY7" s="39">
        <v>86.2</v>
      </c>
      <c r="BZ7" s="39">
        <v>89.74</v>
      </c>
      <c r="CA7" s="39">
        <v>100.04</v>
      </c>
      <c r="CB7" s="39">
        <v>164.77</v>
      </c>
      <c r="CC7" s="39">
        <v>184.1</v>
      </c>
      <c r="CD7" s="39">
        <v>171.87</v>
      </c>
      <c r="CE7" s="39">
        <v>180.07</v>
      </c>
      <c r="CF7" s="39">
        <v>177.66</v>
      </c>
      <c r="CG7" s="39">
        <v>143.47999999999999</v>
      </c>
      <c r="CH7" s="39">
        <v>145.05000000000001</v>
      </c>
      <c r="CI7" s="39">
        <v>147.15</v>
      </c>
      <c r="CJ7" s="39">
        <v>146.47999999999999</v>
      </c>
      <c r="CK7" s="39">
        <v>141.24</v>
      </c>
      <c r="CL7" s="39">
        <v>137.82</v>
      </c>
      <c r="CM7" s="39">
        <v>57.19</v>
      </c>
      <c r="CN7" s="39">
        <v>55.3</v>
      </c>
      <c r="CO7" s="39">
        <v>56.06</v>
      </c>
      <c r="CP7" s="39">
        <v>56.16</v>
      </c>
      <c r="CQ7" s="39">
        <v>59.23</v>
      </c>
      <c r="CR7" s="39">
        <v>64.75</v>
      </c>
      <c r="CS7" s="39">
        <v>62.03</v>
      </c>
      <c r="CT7" s="39">
        <v>59.27</v>
      </c>
      <c r="CU7" s="39">
        <v>62.64</v>
      </c>
      <c r="CV7" s="39">
        <v>58.12</v>
      </c>
      <c r="CW7" s="39">
        <v>60.09</v>
      </c>
      <c r="CX7" s="39">
        <v>91.53</v>
      </c>
      <c r="CY7" s="39">
        <v>92.61</v>
      </c>
      <c r="CZ7" s="39">
        <v>93.1</v>
      </c>
      <c r="DA7" s="39">
        <v>93.68</v>
      </c>
      <c r="DB7" s="39">
        <v>94.24</v>
      </c>
      <c r="DC7" s="39">
        <v>92.84</v>
      </c>
      <c r="DD7" s="39">
        <v>93.53</v>
      </c>
      <c r="DE7" s="39">
        <v>92.82</v>
      </c>
      <c r="DF7" s="39">
        <v>92.98</v>
      </c>
      <c r="DG7" s="39">
        <v>93.07</v>
      </c>
      <c r="DH7" s="39">
        <v>94.9</v>
      </c>
      <c r="DI7" s="39">
        <v>21.95</v>
      </c>
      <c r="DJ7" s="39">
        <v>22.94</v>
      </c>
      <c r="DK7" s="39">
        <v>39.03</v>
      </c>
      <c r="DL7" s="39">
        <v>40.6</v>
      </c>
      <c r="DM7" s="39">
        <v>42.17</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0.01</v>
      </c>
      <c r="EF7" s="39">
        <v>0.01</v>
      </c>
      <c r="EG7" s="39">
        <v>0.1</v>
      </c>
      <c r="EH7" s="39">
        <v>0</v>
      </c>
      <c r="EI7" s="39">
        <v>0</v>
      </c>
      <c r="EJ7" s="39">
        <v>0.04</v>
      </c>
      <c r="EK7" s="39">
        <v>0.05</v>
      </c>
      <c r="EL7" s="39">
        <v>7.0000000000000007E-2</v>
      </c>
      <c r="EM7" s="39">
        <v>7.0000000000000007E-2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2018-02-07T05:28:12Z</cp:lastPrinted>
  <dcterms:modified xsi:type="dcterms:W3CDTF">2018-02-08T09:47:27Z</dcterms:modified>
</cp:coreProperties>
</file>