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H29\【30.1】【京都府 依頼】平成28年度決算「経営比較分析表」の分析等について\"/>
    </mc:Choice>
  </mc:AlternateContent>
  <workbookProtection workbookPassword="B319"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<sst xmlns="http://schemas.openxmlformats.org/spreadsheetml/2006/main" count="240" uniqueCount="125">
  <si>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</si>
  <si>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</si>
  <si>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</si>
  <si>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</si>
  <si>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</si>
  <si>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</si>
  <si>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</si>
  <si>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</si>
  <si>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</si>
  <si>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</si>
  <si>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</si>
  <si>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</si>
  <si>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</si>
  <si>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</si>
  <si>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</si>
  <si>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</si>
  <si>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</si>
  <si>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</si>
  <si>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</si>
  <si>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</si>
  <si>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</si>
  <si>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</si>
  <si>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</si>
  <si>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</si>
  <si>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</si>
  <si>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</si>
  <si>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</si>
  <si>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</si>
  <si>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</si>
  <si>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</si>
  <si>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</si>
  <si>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</si>
  <si>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</si>
  <si>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</si>
  <si>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</si>
  <si>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</si>
  <si>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</si>
  <si>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</si>
  <si>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</si>
  <si>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</si>
  <si>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</si>
  <si>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</si>
  <si>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</si>
  <si>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</si>
  <si>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</si>
  <si>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</si>
  <si>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</si>
  <si>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</si>
  <si>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</si>
  <si>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</si>
  <si>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</si>
  <si>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</si>
  <si>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</si>
  <si>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</si>
  <si>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</si>
  <si>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</si>
  <si>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</si>
  <si>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</si>
  <si>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</si>
  <si>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</si>
  <si>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</si>
  <si>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</si>
  <si>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</si>
  <si>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</si>
  <si>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</si>
  <si>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</si>
  <si>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</si>
  <si>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</si>
  <si>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</si>
  <si>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</si>
  <si>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</si>
  <si>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</si>
  <si>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</si>
  <si>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</si>
  <si>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</si>
  <si>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</si>
  <si>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</si>
  <si>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</si>
  <si>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</si>
  <si>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</si>
  <si>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</si>
  <si>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</si>
  <si>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</si>
  <si>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</si>
  <si>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</si>
  <si>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</si>
  <si>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</si>
  <si>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</si>
  <si>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</si>
  <si>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</si>
  <si>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</si>
  <si>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</si>
  <si>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</si>
  <si>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</si>
  <si>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</si>
  <si>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</si>
  <si>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</si>
  <si>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</si>
  <si>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</si>
  <si>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</si>
  <si>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</si>
  <si>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</si>
  <si>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</si>
  <si>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</si>
  <si>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</si>
  <si>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</si>
  <si>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</si>
  <si>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</si>
  <si>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</si>
  <si>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福知山市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</si>
  <si>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</si>
  <si>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</si>
  <si>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</si>
  <si>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</si>
  <si>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</si>
  <si>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</si>
  <si>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</si>
  <si>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</si>
  <si>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</si>
  <si>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</si>
  <si>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</si>
  <si>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(職務代理者）</t>
    <rPh sb="1" eb="3">
      <t>ショクム</t>
    </rPh>
    <rPh sb="3" eb="5">
      <t>ダイリ</t>
    </rPh>
    <rPh sb="5" eb="6">
      <t>シャ</t>
    </rPh>
    <phoneticPr fontId="4"/>
  </si>
  <si>
    <t>①前年度と比較し、費用・収益ともに減少しているが、地方債償還金のうち、資本費平準化債の償還が始まったことにより数値が悪化している。今後も人口減少により使用料収入の減少が見込まれるため、厳しい状況が続く。
④管渠等の整備を完了していることから、事業規模に占める企業債残高は類似団体と比較し、低い数値で推移している。今後は耐用年数の短い機械設備等を中心に計画的な更新を行う予定である。
⑤現状では汚水処理に係る経費を使用料で賄えていない状況が続いている。汚水処理費が減少傾向にあるため、経費回収率もやや上がっているが、使用料収入は減少傾向にあることから、今後も経費節減や使用料の確保に努める必要がある。
⑥汚水処理費が減少傾向にあるため、汚水処理原価も減少したが、有収水量も人口減少に伴い減少していくため、今後も経費節減に努める必要がある。
⑦人口減少に伴い、処理水量が減少傾向にあり、類似団体より低い数値で推移しているが施設の統合事業にも着手しており施設利用の改善・向上を図る予定である。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t>
    <rPh sb="1" eb="4">
      <t>ゼンネンド</t>
    </rPh>
    <rPh sb="5" eb="7">
      <t>ヒカク</t>
    </rPh>
    <rPh sb="9" eb="11">
      <t>ヒヨウ</t>
    </rPh>
    <rPh sb="12" eb="14">
      <t>シュウエキ</t>
    </rPh>
    <rPh sb="17" eb="19">
      <t>ゲンショウ</t>
    </rPh>
    <rPh sb="25" eb="28">
      <t>チホウサイ</t>
    </rPh>
    <rPh sb="28" eb="31">
      <t>ショウカンキン</t>
    </rPh>
    <rPh sb="35" eb="37">
      <t>シホン</t>
    </rPh>
    <rPh sb="37" eb="38">
      <t>ヒ</t>
    </rPh>
    <rPh sb="38" eb="41">
      <t>ヘイジュンカ</t>
    </rPh>
    <rPh sb="41" eb="42">
      <t>サイ</t>
    </rPh>
    <rPh sb="43" eb="45">
      <t>ショウカン</t>
    </rPh>
    <rPh sb="46" eb="47">
      <t>ハジ</t>
    </rPh>
    <rPh sb="55" eb="57">
      <t>スウチ</t>
    </rPh>
    <rPh sb="58" eb="60">
      <t>アッカ</t>
    </rPh>
    <rPh sb="65" eb="67">
      <t>コンゴ</t>
    </rPh>
    <rPh sb="68" eb="70">
      <t>ジンコウ</t>
    </rPh>
    <rPh sb="70" eb="72">
      <t>ゲンショウ</t>
    </rPh>
    <rPh sb="75" eb="78">
      <t>シヨウリョウ</t>
    </rPh>
    <rPh sb="78" eb="80">
      <t>シュウニュウ</t>
    </rPh>
    <rPh sb="81" eb="83">
      <t>ゲンショウ</t>
    </rPh>
    <rPh sb="84" eb="86">
      <t>ミコ</t>
    </rPh>
    <rPh sb="92" eb="93">
      <t>キビ</t>
    </rPh>
    <rPh sb="95" eb="97">
      <t>ジョウキョウ</t>
    </rPh>
    <rPh sb="98" eb="99">
      <t>ツヅ</t>
    </rPh>
    <rPh sb="192" eb="194">
      <t>ゲンジョウ</t>
    </rPh>
    <rPh sb="196" eb="198">
      <t>オスイ</t>
    </rPh>
    <rPh sb="198" eb="200">
      <t>ショリ</t>
    </rPh>
    <rPh sb="201" eb="202">
      <t>カカ</t>
    </rPh>
    <rPh sb="203" eb="205">
      <t>ケイヒ</t>
    </rPh>
    <rPh sb="206" eb="209">
      <t>シヨウリョウ</t>
    </rPh>
    <rPh sb="210" eb="211">
      <t>マカナ</t>
    </rPh>
    <rPh sb="216" eb="218">
      <t>ジョウキョウ</t>
    </rPh>
    <rPh sb="219" eb="220">
      <t>ツヅ</t>
    </rPh>
    <rPh sb="225" eb="227">
      <t>オスイ</t>
    </rPh>
    <rPh sb="227" eb="229">
      <t>ショリ</t>
    </rPh>
    <rPh sb="229" eb="230">
      <t>ヒ</t>
    </rPh>
    <rPh sb="231" eb="233">
      <t>ゲンショウ</t>
    </rPh>
    <rPh sb="233" eb="235">
      <t>ケイコウ</t>
    </rPh>
    <rPh sb="241" eb="243">
      <t>ケイヒ</t>
    </rPh>
    <rPh sb="243" eb="245">
      <t>カイシュウ</t>
    </rPh>
    <rPh sb="245" eb="246">
      <t>リツ</t>
    </rPh>
    <rPh sb="249" eb="250">
      <t>ア</t>
    </rPh>
    <rPh sb="257" eb="260">
      <t>シヨウリョウ</t>
    </rPh>
    <rPh sb="260" eb="262">
      <t>シュウニュウ</t>
    </rPh>
    <rPh sb="263" eb="265">
      <t>ゲンショウ</t>
    </rPh>
    <rPh sb="265" eb="267">
      <t>ケイコウ</t>
    </rPh>
    <rPh sb="275" eb="277">
      <t>コンゴ</t>
    </rPh>
    <rPh sb="278" eb="280">
      <t>ケイヒ</t>
    </rPh>
    <rPh sb="280" eb="282">
      <t>セツゲン</t>
    </rPh>
    <rPh sb="283" eb="286">
      <t>シヨウリョウ</t>
    </rPh>
    <rPh sb="287" eb="289">
      <t>カクホ</t>
    </rPh>
    <rPh sb="290" eb="291">
      <t>ツト</t>
    </rPh>
    <rPh sb="293" eb="295">
      <t>ヒツヨウ</t>
    </rPh>
    <rPh sb="301" eb="303">
      <t>オスイ</t>
    </rPh>
    <rPh sb="303" eb="305">
      <t>ショリ</t>
    </rPh>
    <rPh sb="305" eb="306">
      <t>ヒ</t>
    </rPh>
    <rPh sb="307" eb="309">
      <t>ゲンショウ</t>
    </rPh>
    <rPh sb="309" eb="311">
      <t>ケイコウ</t>
    </rPh>
    <rPh sb="317" eb="319">
      <t>オスイ</t>
    </rPh>
    <rPh sb="319" eb="321">
      <t>ショリ</t>
    </rPh>
    <rPh sb="321" eb="323">
      <t>ゲンカ</t>
    </rPh>
    <rPh sb="324" eb="326">
      <t>ゲンショウ</t>
    </rPh>
    <rPh sb="330" eb="331">
      <t>ユウ</t>
    </rPh>
    <rPh sb="331" eb="332">
      <t>シュウ</t>
    </rPh>
    <rPh sb="332" eb="334">
      <t>スイリョウ</t>
    </rPh>
    <rPh sb="335" eb="337">
      <t>ジンコウ</t>
    </rPh>
    <rPh sb="337" eb="339">
      <t>ゲンショウ</t>
    </rPh>
    <rPh sb="340" eb="341">
      <t>トモナ</t>
    </rPh>
    <rPh sb="342" eb="344">
      <t>ゲンショウ</t>
    </rPh>
    <rPh sb="351" eb="353">
      <t>コンゴ</t>
    </rPh>
    <rPh sb="354" eb="356">
      <t>ケイヒ</t>
    </rPh>
    <rPh sb="356" eb="358">
      <t>セツゲン</t>
    </rPh>
    <rPh sb="359" eb="360">
      <t>ツト</t>
    </rPh>
    <rPh sb="362" eb="364">
      <t>ヒツヨウ</t>
    </rPh>
    <phoneticPr fontId="4"/>
  </si>
  <si>
    <t>③管渠の整備は完了しているが、整備完了からの経過年数が浅く、法定耐用年数が経過するまで期間があるため、管渠施設の老朽化度合は低い。平成２８年度は施設統合に伴う管渠布設があったため、数値が上がった。</t>
    <rPh sb="65" eb="67">
      <t>ヘイセイ</t>
    </rPh>
    <rPh sb="69" eb="71">
      <t>ネンド</t>
    </rPh>
    <rPh sb="72" eb="74">
      <t>シセツ</t>
    </rPh>
    <rPh sb="74" eb="76">
      <t>トウゴウ</t>
    </rPh>
    <rPh sb="77" eb="78">
      <t>トモナ</t>
    </rPh>
    <rPh sb="79" eb="80">
      <t>カン</t>
    </rPh>
    <rPh sb="80" eb="81">
      <t>キョ</t>
    </rPh>
    <rPh sb="81" eb="83">
      <t>フセツ</t>
    </rPh>
    <rPh sb="90" eb="92">
      <t>スウチ</t>
    </rPh>
    <rPh sb="93" eb="94">
      <t>ア</t>
    </rPh>
    <phoneticPr fontId="4"/>
  </si>
  <si>
    <t>　当市農業集落排水施設事業については、整備を完了し維持管理を行っている状況である。20の処理施設が広域に点在し、維持管理費が大きく、また、施設規模が小さく有収水量も低いため、汚水処理原価が高い傾向にある。使用料収入のみでは維持管理経費を賄えられていない現状があり、安定した財源の確保、維持管理費の低減を図る必要がある。
　平成29年度には三河地区を北有路地区に、今西中地区を額田地区に施設統合する工事が完了する見込であり、三河・今西中汚水処理場をそれぞれ廃止することにより事業効率の向上を図る。</t>
    <rPh sb="49" eb="51">
      <t>コウイキ</t>
    </rPh>
    <rPh sb="198" eb="200">
      <t>コウジ</t>
    </rPh>
    <rPh sb="201" eb="203">
      <t>カンリョウ</t>
    </rPh>
    <rPh sb="205" eb="207">
      <t>ミコミ</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</si>
</sst>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c:v>
                </c:pt>
                <c:pt idx="1">
                  <c:v>0.01</c:v>
                </c:pt>
                <c:pt idx="2" formatCode="#,##0.00;&quot;△&quot;#,##0.00">
                  <c:v>0</c:v>
                </c:pt>
                <c:pt idx="3" formatCode="#,##0.00;&quot;△&quot;#,##0.00">
                  <c:v>0</c:v>
                </c:pt>
                <c:pt idx="4">
                  <c:v>0.28999999999999998</c:v>
                </c:pt>
              </c:numCache>
            </c:numRef>
          </c:val>
        </c:ser>
        <c:dLbls>
          <c:showLegendKey val="0"/>
          <c:showVal val="0"/>
          <c:showCatName val="0"/>
          <c:showSerName val="0"/>
          <c:showPercent val="0"/>
          <c:showBubbleSize val="0"/>
        </c:dLbls>
        <c:gapWidth val="150"/>
        <c:axId val="292936992"/>
        <c:axId val="29293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292936992"/>
        <c:axId val="292937776"/>
      </c:lineChart>
      <c:dateAx>
        <c:axId val="292936992"/>
        <c:scaling>
          <c:orientation val="minMax"/>
        </c:scaling>
        <c:delete val="1"/>
        <c:axPos val="b"/>
        <c:numFmt formatCode="ge" sourceLinked="1"/>
        <c:majorTickMark val="none"/>
        <c:minorTickMark val="none"/>
        <c:tickLblPos val="none"/>
        <c:crossAx val="292937776"/>
        <c:crosses val="autoZero"/>
        <c:auto val="1"/>
        <c:lblOffset val="100"/>
        <c:baseTimeUnit val="years"/>
      </c:dateAx>
      <c:valAx>
        <c:axId val="29293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49.91</c:v>
                </c:pt>
                <c:pt idx="1">
                  <c:v>47.69</c:v>
                </c:pt>
                <c:pt idx="2">
                  <c:v>48.62</c:v>
                </c:pt>
                <c:pt idx="3">
                  <c:v>46.76</c:v>
                </c:pt>
                <c:pt idx="4">
                  <c:v>46.83</c:v>
                </c:pt>
              </c:numCache>
            </c:numRef>
          </c:val>
        </c:ser>
        <c:dLbls>
          <c:showLegendKey val="0"/>
          <c:showVal val="0"/>
          <c:showCatName val="0"/>
          <c:showSerName val="0"/>
          <c:showPercent val="0"/>
          <c:showBubbleSize val="0"/>
        </c:dLbls>
        <c:gapWidth val="150"/>
        <c:axId val="296995456"/>
        <c:axId val="29699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296995456"/>
        <c:axId val="296995848"/>
      </c:lineChart>
      <c:dateAx>
        <c:axId val="296995456"/>
        <c:scaling>
          <c:orientation val="minMax"/>
        </c:scaling>
        <c:delete val="1"/>
        <c:axPos val="b"/>
        <c:numFmt formatCode="ge" sourceLinked="1"/>
        <c:majorTickMark val="none"/>
        <c:minorTickMark val="none"/>
        <c:tickLblPos val="none"/>
        <c:crossAx val="296995848"/>
        <c:crosses val="autoZero"/>
        <c:auto val="1"/>
        <c:lblOffset val="100"/>
        <c:baseTimeUnit val="years"/>
      </c:dateAx>
      <c:valAx>
        <c:axId val="29699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95.24</c:v>
                </c:pt>
                <c:pt idx="1">
                  <c:v>94.95</c:v>
                </c:pt>
                <c:pt idx="2">
                  <c:v>94.8</c:v>
                </c:pt>
                <c:pt idx="3">
                  <c:v>95.63</c:v>
                </c:pt>
                <c:pt idx="4">
                  <c:v>95.72</c:v>
                </c:pt>
              </c:numCache>
            </c:numRef>
          </c:val>
        </c:ser>
        <c:dLbls>
          <c:showLegendKey val="0"/>
          <c:showVal val="0"/>
          <c:showCatName val="0"/>
          <c:showSerName val="0"/>
          <c:showPercent val="0"/>
          <c:showBubbleSize val="0"/>
        </c:dLbls>
        <c:gapWidth val="150"/>
        <c:axId val="297076744"/>
        <c:axId val="29707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297076744"/>
        <c:axId val="297077136"/>
      </c:lineChart>
      <c:dateAx>
        <c:axId val="297076744"/>
        <c:scaling>
          <c:orientation val="minMax"/>
        </c:scaling>
        <c:delete val="1"/>
        <c:axPos val="b"/>
        <c:numFmt formatCode="ge" sourceLinked="1"/>
        <c:majorTickMark val="none"/>
        <c:minorTickMark val="none"/>
        <c:tickLblPos val="none"/>
        <c:crossAx val="297077136"/>
        <c:crosses val="autoZero"/>
        <c:auto val="1"/>
        <c:lblOffset val="100"/>
        <c:baseTimeUnit val="years"/>
      </c:dateAx>
      <c:valAx>
        <c:axId val="2970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7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53.47</c:v>
                </c:pt>
                <c:pt idx="1">
                  <c:v>54.28</c:v>
                </c:pt>
                <c:pt idx="2">
                  <c:v>54.91</c:v>
                </c:pt>
                <c:pt idx="3">
                  <c:v>54.72</c:v>
                </c:pt>
                <c:pt idx="4">
                  <c:v>51.96</c:v>
                </c:pt>
              </c:numCache>
            </c:numRef>
          </c:val>
        </c:ser>
        <c:dLbls>
          <c:showLegendKey val="0"/>
          <c:showVal val="0"/>
          <c:showCatName val="0"/>
          <c:showSerName val="0"/>
          <c:showPercent val="0"/>
          <c:showBubbleSize val="0"/>
        </c:dLbls>
        <c:gapWidth val="150"/>
        <c:axId val="292938560"/>
        <c:axId val="29373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938560"/>
        <c:axId val="293738840"/>
      </c:lineChart>
      <c:dateAx>
        <c:axId val="292938560"/>
        <c:scaling>
          <c:orientation val="minMax"/>
        </c:scaling>
        <c:delete val="1"/>
        <c:axPos val="b"/>
        <c:numFmt formatCode="ge" sourceLinked="1"/>
        <c:majorTickMark val="none"/>
        <c:minorTickMark val="none"/>
        <c:tickLblPos val="none"/>
        <c:crossAx val="293738840"/>
        <c:crosses val="autoZero"/>
        <c:auto val="1"/>
        <c:lblOffset val="100"/>
        <c:baseTimeUnit val="years"/>
      </c:dateAx>
      <c:valAx>
        <c:axId val="29373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9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739624"/>
        <c:axId val="29671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739624"/>
        <c:axId val="296710080"/>
      </c:lineChart>
      <c:dateAx>
        <c:axId val="293739624"/>
        <c:scaling>
          <c:orientation val="minMax"/>
        </c:scaling>
        <c:delete val="1"/>
        <c:axPos val="b"/>
        <c:numFmt formatCode="ge" sourceLinked="1"/>
        <c:majorTickMark val="none"/>
        <c:minorTickMark val="none"/>
        <c:tickLblPos val="none"/>
        <c:crossAx val="296710080"/>
        <c:crosses val="autoZero"/>
        <c:auto val="1"/>
        <c:lblOffset val="100"/>
        <c:baseTimeUnit val="years"/>
      </c:dateAx>
      <c:valAx>
        <c:axId val="2967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73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12824"/>
        <c:axId val="2967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12824"/>
        <c:axId val="296713216"/>
      </c:lineChart>
      <c:dateAx>
        <c:axId val="296712824"/>
        <c:scaling>
          <c:orientation val="minMax"/>
        </c:scaling>
        <c:delete val="1"/>
        <c:axPos val="b"/>
        <c:numFmt formatCode="ge" sourceLinked="1"/>
        <c:majorTickMark val="none"/>
        <c:minorTickMark val="none"/>
        <c:tickLblPos val="none"/>
        <c:crossAx val="296713216"/>
        <c:crosses val="autoZero"/>
        <c:auto val="1"/>
        <c:lblOffset val="100"/>
        <c:baseTimeUnit val="years"/>
      </c:dateAx>
      <c:valAx>
        <c:axId val="2967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1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43240"/>
        <c:axId val="29674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43240"/>
        <c:axId val="296743632"/>
      </c:lineChart>
      <c:dateAx>
        <c:axId val="296743240"/>
        <c:scaling>
          <c:orientation val="minMax"/>
        </c:scaling>
        <c:delete val="1"/>
        <c:axPos val="b"/>
        <c:numFmt formatCode="ge" sourceLinked="1"/>
        <c:majorTickMark val="none"/>
        <c:minorTickMark val="none"/>
        <c:tickLblPos val="none"/>
        <c:crossAx val="296743632"/>
        <c:crosses val="autoZero"/>
        <c:auto val="1"/>
        <c:lblOffset val="100"/>
        <c:baseTimeUnit val="years"/>
      </c:dateAx>
      <c:valAx>
        <c:axId val="29674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6712040"/>
        <c:axId val="2967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712040"/>
        <c:axId val="296711648"/>
      </c:lineChart>
      <c:dateAx>
        <c:axId val="296712040"/>
        <c:scaling>
          <c:orientation val="minMax"/>
        </c:scaling>
        <c:delete val="1"/>
        <c:axPos val="b"/>
        <c:numFmt formatCode="ge" sourceLinked="1"/>
        <c:majorTickMark val="none"/>
        <c:minorTickMark val="none"/>
        <c:tickLblPos val="none"/>
        <c:crossAx val="296711648"/>
        <c:crosses val="autoZero"/>
        <c:auto val="1"/>
        <c:lblOffset val="100"/>
        <c:baseTimeUnit val="years"/>
      </c:dateAx>
      <c:valAx>
        <c:axId val="2967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1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860.29</c:v>
                </c:pt>
                <c:pt idx="1">
                  <c:v>380.48</c:v>
                </c:pt>
                <c:pt idx="2">
                  <c:v>507.32</c:v>
                </c:pt>
                <c:pt idx="3">
                  <c:v>253.95</c:v>
                </c:pt>
                <c:pt idx="4">
                  <c:v>167.49</c:v>
                </c:pt>
              </c:numCache>
            </c:numRef>
          </c:val>
        </c:ser>
        <c:dLbls>
          <c:showLegendKey val="0"/>
          <c:showVal val="0"/>
          <c:showCatName val="0"/>
          <c:showSerName val="0"/>
          <c:showPercent val="0"/>
          <c:showBubbleSize val="0"/>
        </c:dLbls>
        <c:gapWidth val="150"/>
        <c:axId val="296745200"/>
        <c:axId val="29674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296745200"/>
        <c:axId val="296745592"/>
      </c:lineChart>
      <c:dateAx>
        <c:axId val="296745200"/>
        <c:scaling>
          <c:orientation val="minMax"/>
        </c:scaling>
        <c:delete val="1"/>
        <c:axPos val="b"/>
        <c:numFmt formatCode="ge" sourceLinked="1"/>
        <c:majorTickMark val="none"/>
        <c:minorTickMark val="none"/>
        <c:tickLblPos val="none"/>
        <c:crossAx val="296745592"/>
        <c:crosses val="autoZero"/>
        <c:auto val="1"/>
        <c:lblOffset val="100"/>
        <c:baseTimeUnit val="years"/>
      </c:dateAx>
      <c:valAx>
        <c:axId val="2967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4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55.29</c:v>
                </c:pt>
                <c:pt idx="1">
                  <c:v>52.32</c:v>
                </c:pt>
                <c:pt idx="2">
                  <c:v>49.07</c:v>
                </c:pt>
                <c:pt idx="3">
                  <c:v>53.2</c:v>
                </c:pt>
                <c:pt idx="4">
                  <c:v>59.55</c:v>
                </c:pt>
              </c:numCache>
            </c:numRef>
          </c:val>
        </c:ser>
        <c:dLbls>
          <c:showLegendKey val="0"/>
          <c:showVal val="0"/>
          <c:showCatName val="0"/>
          <c:showSerName val="0"/>
          <c:showPercent val="0"/>
          <c:showBubbleSize val="0"/>
        </c:dLbls>
        <c:gapWidth val="150"/>
        <c:axId val="296992712"/>
        <c:axId val="29699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296992712"/>
        <c:axId val="296993104"/>
      </c:lineChart>
      <c:dateAx>
        <c:axId val="296992712"/>
        <c:scaling>
          <c:orientation val="minMax"/>
        </c:scaling>
        <c:delete val="1"/>
        <c:axPos val="b"/>
        <c:numFmt formatCode="ge" sourceLinked="1"/>
        <c:majorTickMark val="none"/>
        <c:minorTickMark val="none"/>
        <c:tickLblPos val="none"/>
        <c:crossAx val="296993104"/>
        <c:crosses val="autoZero"/>
        <c:auto val="1"/>
        <c:lblOffset val="100"/>
        <c:baseTimeUnit val="years"/>
      </c:dateAx>
      <c:valAx>
        <c:axId val="29699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99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379.94</c:v>
                </c:pt>
                <c:pt idx="1">
                  <c:v>410.98</c:v>
                </c:pt>
                <c:pt idx="2">
                  <c:v>446.74</c:v>
                </c:pt>
                <c:pt idx="3">
                  <c:v>417.83</c:v>
                </c:pt>
                <c:pt idx="4">
                  <c:v>372.96</c:v>
                </c:pt>
              </c:numCache>
            </c:numRef>
          </c:val>
        </c:ser>
        <c:dLbls>
          <c:showLegendKey val="0"/>
          <c:showVal val="0"/>
          <c:showCatName val="0"/>
          <c:showSerName val="0"/>
          <c:showPercent val="0"/>
          <c:showBubbleSize val="0"/>
        </c:dLbls>
        <c:gapWidth val="150"/>
        <c:axId val="296712432"/>
        <c:axId val="29699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296712432"/>
        <c:axId val="296994280"/>
      </c:lineChart>
      <c:dateAx>
        <c:axId val="296712432"/>
        <c:scaling>
          <c:orientation val="minMax"/>
        </c:scaling>
        <c:delete val="1"/>
        <c:axPos val="b"/>
        <c:numFmt formatCode="ge" sourceLinked="1"/>
        <c:majorTickMark val="none"/>
        <c:minorTickMark val="none"/>
        <c:tickLblPos val="none"/>
        <c:crossAx val="296994280"/>
        <c:crosses val="autoZero"/>
        <c:auto val="1"/>
        <c:lblOffset val="100"/>
        <c:baseTimeUnit val="years"/>
      </c:dateAx>
      <c:valAx>
        <c:axId val="29699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1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37"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京都府　福知山市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121</v>
      </c>
      <c r="AE8" s="73"/>
      <c r="AF8" s="73"/>
      <c r="AG8" s="73"/>
      <c r="AH8" s="73"/>
      <c r="AI8" s="73"/>
      <c r="AJ8" s="73"/>
      <c r="AK8" s="4"/>
      <c r="AL8" s="69">
        <f>データ!S6</f>
        <v>79594</v>
      </c>
      <c r="AM8" s="69"/>
      <c r="AN8" s="69"/>
      <c r="AO8" s="69"/>
      <c r="AP8" s="69"/>
      <c r="AQ8" s="69"/>
      <c r="AR8" s="69"/>
      <c r="AS8" s="69"/>
      <c r="AT8" s="68">
        <f>データ!T6</f>
        <v>552.54</v>
      </c>
      <c r="AU8" s="68"/>
      <c r="AV8" s="68"/>
      <c r="AW8" s="68"/>
      <c r="AX8" s="68"/>
      <c r="AY8" s="68"/>
      <c r="AZ8" s="68"/>
      <c r="BA8" s="68"/>
      <c r="BB8" s="68">
        <f>データ!U6</f>
        <v>144.05000000000001</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11.51</v>
      </c>
      <c r="Q10" s="68"/>
      <c r="R10" s="68"/>
      <c r="S10" s="68"/>
      <c r="T10" s="68"/>
      <c r="U10" s="68"/>
      <c r="V10" s="68"/>
      <c r="W10" s="68">
        <f>データ!Q6</f>
        <v>79.36</v>
      </c>
      <c r="X10" s="68"/>
      <c r="Y10" s="68"/>
      <c r="Z10" s="68"/>
      <c r="AA10" s="68"/>
      <c r="AB10" s="68"/>
      <c r="AC10" s="68"/>
      <c r="AD10" s="69">
        <f>データ!R6</f>
        <v>3650</v>
      </c>
      <c r="AE10" s="69"/>
      <c r="AF10" s="69"/>
      <c r="AG10" s="69"/>
      <c r="AH10" s="69"/>
      <c r="AI10" s="69"/>
      <c r="AJ10" s="69"/>
      <c r="AK10" s="2"/>
      <c r="AL10" s="69">
        <f>データ!V6</f>
        <v>9102</v>
      </c>
      <c r="AM10" s="69"/>
      <c r="AN10" s="69"/>
      <c r="AO10" s="69"/>
      <c r="AP10" s="69"/>
      <c r="AQ10" s="69"/>
      <c r="AR10" s="69"/>
      <c r="AS10" s="69"/>
      <c r="AT10" s="68">
        <f>データ!W6</f>
        <v>6.96</v>
      </c>
      <c r="AU10" s="68"/>
      <c r="AV10" s="68"/>
      <c r="AW10" s="68"/>
      <c r="AX10" s="68"/>
      <c r="AY10" s="68"/>
      <c r="AZ10" s="68"/>
      <c r="BA10" s="68"/>
      <c r="BB10" s="68">
        <f>データ!X6</f>
        <v>1307.76</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124</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262013</v>
      </c>
      <c r="D6" s="33">
        <f t="shared" si="3"/>
        <v>47</v>
      </c>
      <c r="E6" s="33">
        <f t="shared" si="3"/>
        <v>17</v>
      </c>
      <c r="F6" s="33">
        <f t="shared" si="3"/>
        <v>5</v>
      </c>
      <c r="G6" s="33">
        <f t="shared" si="3"/>
        <v>0</v>
      </c>
      <c r="H6" s="33" t="str">
        <f t="shared" si="3"/>
        <v>京都府　福知山市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11.51</v>
      </c>
      <c r="Q6" s="34">
        <f t="shared" si="3"/>
        <v>79.36</v>
      </c>
      <c r="R6" s="34">
        <f t="shared" si="3"/>
        <v>3650</v>
      </c>
      <c r="S6" s="34">
        <f t="shared" si="3"/>
        <v>79594</v>
      </c>
      <c r="T6" s="34">
        <f t="shared" si="3"/>
        <v>552.54</v>
      </c>
      <c r="U6" s="34">
        <f t="shared" si="3"/>
        <v>144.05000000000001</v>
      </c>
      <c r="V6" s="34">
        <f t="shared" si="3"/>
        <v>9102</v>
      </c>
      <c r="W6" s="34">
        <f t="shared" si="3"/>
        <v>6.96</v>
      </c>
      <c r="X6" s="34">
        <f t="shared" si="3"/>
        <v>1307.76</v>
      </c>
      <c r="Y6" s="35">
        <f>IF(Y7="",NA(),Y7)</f>
        <v>53.47</v>
      </c>
      <c r="Z6" s="35">
        <f t="shared" ref="Z6:AH6" si="4">IF(Z7="",NA(),Z7)</f>
        <v>54.28</v>
      </c>
      <c r="AA6" s="35">
        <f t="shared" si="4"/>
        <v>54.91</v>
      </c>
      <c r="AB6" s="35">
        <f t="shared" si="4"/>
        <v>54.72</v>
      </c>
      <c r="AC6" s="35">
        <f t="shared" si="4"/>
        <v>51.96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860.29</v>
      </c>
      <c r="BG6" s="35">
        <f t="shared" ref="BG6:BO6" si="7">IF(BG7="",NA(),BG7)</f>
        <v>380.48</v>
      </c>
      <c r="BH6" s="35">
        <f t="shared" si="7"/>
        <v>507.32</v>
      </c>
      <c r="BI6" s="35">
        <f t="shared" si="7"/>
        <v>253.95</v>
      </c>
      <c r="BJ6" s="35">
        <f t="shared" si="7"/>
        <v>167.49</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55.29</v>
      </c>
      <c r="BR6" s="35">
        <f t="shared" ref="BR6:BZ6" si="8">IF(BR7="",NA(),BR7)</f>
        <v>52.32</v>
      </c>
      <c r="BS6" s="35">
        <f t="shared" si="8"/>
        <v>49.07</v>
      </c>
      <c r="BT6" s="35">
        <f t="shared" si="8"/>
        <v>53.2</v>
      </c>
      <c r="BU6" s="35">
        <f t="shared" si="8"/>
        <v>59.55</v>
      </c>
      <c r="BV6" s="35">
        <f t="shared" si="8"/>
        <v>51.03</v>
      </c>
      <c r="BW6" s="35">
        <f t="shared" si="8"/>
        <v>64.86</v>
      </c>
      <c r="BX6" s="35">
        <f t="shared" si="8"/>
        <v>62.3</v>
      </c>
      <c r="BY6" s="35">
        <f t="shared" si="8"/>
        <v>59.3</v>
      </c>
      <c r="BZ6" s="35">
        <f t="shared" si="8"/>
        <v>59.83</v>
      </c>
      <c r="CA6" s="34" t="str">
        <f>IF(CA7="","",IF(CA7="-","【-】","【"&amp;SUBSTITUTE(TEXT(CA7,"#,##0.00"),"-","△")&amp;"】"))</f>
        <v>【55.73】</v>
      </c>
      <c r="CB6" s="35">
        <f>IF(CB7="",NA(),CB7)</f>
        <v>379.94</v>
      </c>
      <c r="CC6" s="35">
        <f t="shared" ref="CC6:CK6" si="9">IF(CC7="",NA(),CC7)</f>
        <v>410.98</v>
      </c>
      <c r="CD6" s="35">
        <f t="shared" si="9"/>
        <v>446.74</v>
      </c>
      <c r="CE6" s="35">
        <f t="shared" si="9"/>
        <v>417.83</v>
      </c>
      <c r="CF6" s="35">
        <f t="shared" si="9"/>
        <v>372.96</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49.91</v>
      </c>
      <c r="CN6" s="35">
        <f t="shared" ref="CN6:CV6" si="10">IF(CN7="",NA(),CN7)</f>
        <v>47.69</v>
      </c>
      <c r="CO6" s="35">
        <f t="shared" si="10"/>
        <v>48.62</v>
      </c>
      <c r="CP6" s="35">
        <f t="shared" si="10"/>
        <v>46.76</v>
      </c>
      <c r="CQ6" s="35">
        <f t="shared" si="10"/>
        <v>46.83</v>
      </c>
      <c r="CR6" s="35">
        <f t="shared" si="10"/>
        <v>54.74</v>
      </c>
      <c r="CS6" s="35">
        <f t="shared" si="10"/>
        <v>60.63</v>
      </c>
      <c r="CT6" s="35">
        <f t="shared" si="10"/>
        <v>58.47</v>
      </c>
      <c r="CU6" s="35">
        <f t="shared" si="10"/>
        <v>57.3</v>
      </c>
      <c r="CV6" s="35">
        <f t="shared" si="10"/>
        <v>56</v>
      </c>
      <c r="CW6" s="34" t="str">
        <f>IF(CW7="","",IF(CW7="-","【-】","【"&amp;SUBSTITUTE(TEXT(CW7,"#,##0.00"),"-","△")&amp;"】"))</f>
        <v>【59.15】</v>
      </c>
      <c r="CX6" s="35">
        <f>IF(CX7="",NA(),CX7)</f>
        <v>95.24</v>
      </c>
      <c r="CY6" s="35">
        <f t="shared" ref="CY6:DG6" si="11">IF(CY7="",NA(),CY7)</f>
        <v>94.95</v>
      </c>
      <c r="CZ6" s="35">
        <f t="shared" si="11"/>
        <v>94.8</v>
      </c>
      <c r="DA6" s="35">
        <f t="shared" si="11"/>
        <v>95.63</v>
      </c>
      <c r="DB6" s="35">
        <f t="shared" si="11"/>
        <v>95.72</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v>
      </c>
      <c r="EF6" s="35">
        <f t="shared" ref="EF6:EN6" si="14">IF(EF7="",NA(),EF7)</f>
        <v>0.01</v>
      </c>
      <c r="EG6" s="34">
        <f t="shared" si="14"/>
        <v>0</v>
      </c>
      <c r="EH6" s="34">
        <f t="shared" si="14"/>
        <v>0</v>
      </c>
      <c r="EI6" s="35">
        <f t="shared" si="14"/>
        <v>0.28999999999999998</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262013</v>
      </c>
      <c r="D7" s="37">
        <v>47</v>
      </c>
      <c r="E7" s="37">
        <v>17</v>
      </c>
      <c r="F7" s="37">
        <v>5</v>
      </c>
      <c r="G7" s="37">
        <v>0</v>
      </c>
      <c r="H7" s="37" t="s">
        <v>109</v>
      </c>
      <c r="I7" s="37" t="s">
        <v>110</v>
      </c>
      <c r="J7" s="37" t="s">
        <v>111</v>
      </c>
      <c r="K7" s="37" t="s">
        <v>112</v>
      </c>
      <c r="L7" s="37" t="s">
        <v>113</v>
      </c>
      <c r="M7" s="37"/>
      <c r="N7" s="38" t="s">
        <v>114</v>
      </c>
      <c r="O7" s="38" t="s">
        <v>115</v>
      </c>
      <c r="P7" s="38">
        <v>11.51</v>
      </c>
      <c r="Q7" s="38">
        <v>79.36</v>
      </c>
      <c r="R7" s="38">
        <v>3650</v>
      </c>
      <c r="S7" s="38">
        <v>79594</v>
      </c>
      <c r="T7" s="38">
        <v>552.54</v>
      </c>
      <c r="U7" s="38">
        <v>144.05000000000001</v>
      </c>
      <c r="V7" s="38">
        <v>9102</v>
      </c>
      <c r="W7" s="38">
        <v>6.96</v>
      </c>
      <c r="X7" s="38">
        <v>1307.76</v>
      </c>
      <c r="Y7" s="38">
        <v>53.47</v>
      </c>
      <c r="Z7" s="38">
        <v>54.28</v>
      </c>
      <c r="AA7" s="38">
        <v>54.91</v>
      </c>
      <c r="AB7" s="38">
        <v>54.72</v>
      </c>
      <c r="AC7" s="38">
        <v>51.96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860.29</v>
      </c>
      <c r="BG7" s="38">
        <v>380.48</v>
      </c>
      <c r="BH7" s="38">
        <v>507.32</v>
      </c>
      <c r="BI7" s="38">
        <v>253.95</v>
      </c>
      <c r="BJ7" s="38">
        <v>167.49</v>
      </c>
      <c r="BK7" s="38">
        <v>1197.82</v>
      </c>
      <c r="BL7" s="38">
        <v>547.95000000000005</v>
      </c>
      <c r="BM7" s="38">
        <v>632.94000000000005</v>
      </c>
      <c r="BN7" s="38">
        <v>721.43</v>
      </c>
      <c r="BO7" s="38">
        <v>685.34</v>
      </c>
      <c r="BP7" s="38">
        <v>914.53</v>
      </c>
      <c r="BQ7" s="38">
        <v>55.29</v>
      </c>
      <c r="BR7" s="38">
        <v>52.32</v>
      </c>
      <c r="BS7" s="38">
        <v>49.07</v>
      </c>
      <c r="BT7" s="38">
        <v>53.2</v>
      </c>
      <c r="BU7" s="38">
        <v>59.55</v>
      </c>
      <c r="BV7" s="38">
        <v>51.03</v>
      </c>
      <c r="BW7" s="38">
        <v>64.86</v>
      </c>
      <c r="BX7" s="38">
        <v>62.3</v>
      </c>
      <c r="BY7" s="38">
        <v>59.3</v>
      </c>
      <c r="BZ7" s="38">
        <v>59.83</v>
      </c>
      <c r="CA7" s="38">
        <v>55.73</v>
      </c>
      <c r="CB7" s="38">
        <v>379.94</v>
      </c>
      <c r="CC7" s="38">
        <v>410.98</v>
      </c>
      <c r="CD7" s="38">
        <v>446.74</v>
      </c>
      <c r="CE7" s="38">
        <v>417.83</v>
      </c>
      <c r="CF7" s="38">
        <v>372.96</v>
      </c>
      <c r="CG7" s="38">
        <v>289.60000000000002</v>
      </c>
      <c r="CH7" s="38">
        <v>214.41</v>
      </c>
      <c r="CI7" s="38">
        <v>235.07</v>
      </c>
      <c r="CJ7" s="38">
        <v>248.14</v>
      </c>
      <c r="CK7" s="38">
        <v>246.66</v>
      </c>
      <c r="CL7" s="38">
        <v>276.77999999999997</v>
      </c>
      <c r="CM7" s="38">
        <v>49.91</v>
      </c>
      <c r="CN7" s="38">
        <v>47.69</v>
      </c>
      <c r="CO7" s="38">
        <v>48.62</v>
      </c>
      <c r="CP7" s="38">
        <v>46.76</v>
      </c>
      <c r="CQ7" s="38">
        <v>46.83</v>
      </c>
      <c r="CR7" s="38">
        <v>54.74</v>
      </c>
      <c r="CS7" s="38">
        <v>60.63</v>
      </c>
      <c r="CT7" s="38">
        <v>58.47</v>
      </c>
      <c r="CU7" s="38">
        <v>57.3</v>
      </c>
      <c r="CV7" s="38">
        <v>56</v>
      </c>
      <c r="CW7" s="38">
        <v>59.15</v>
      </c>
      <c r="CX7" s="38">
        <v>95.24</v>
      </c>
      <c r="CY7" s="38">
        <v>94.95</v>
      </c>
      <c r="CZ7" s="38">
        <v>94.8</v>
      </c>
      <c r="DA7" s="38">
        <v>95.63</v>
      </c>
      <c r="DB7" s="38">
        <v>95.72</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0.1</v>
      </c>
      <c r="EF7" s="38">
        <v>0.01</v>
      </c>
      <c r="EG7" s="38">
        <v>0</v>
      </c>
      <c r="EH7" s="38">
        <v>0</v>
      </c>
      <c r="EI7" s="38">
        <v>0.28999999999999998</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fukuchiyama</cp:lastModifiedBy>
  <dcterms:modified xsi:type="dcterms:W3CDTF">2018-02-05T08:01:57Z</dcterms:modified>
</cp:coreProperties>
</file>