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646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P8" i="4"/>
  <c r="I8" i="4"/>
  <c r="B8" i="4"/>
  <c r="C10" i="5" l="1"/>
  <c r="D10" i="5"/>
  <c r="E10" i="5"/>
  <c r="B10" i="5"/>
</calcChain>
</file>

<file path=xl/sharedStrings.xml><?xml version="1.0" encoding="utf-8"?>
<sst xmlns="http://schemas.openxmlformats.org/spreadsheetml/2006/main" count="237" uniqueCount="126">
  <si>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</si>
  <si>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</si>
  <si>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</si>
  <si>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</si>
  <si>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</si>
  <si>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</si>
  <si>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</si>
  <si>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</si>
  <si>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</si>
  <si>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</si>
  <si>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</si>
  <si>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</si>
  <si>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</si>
  <si>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</si>
  <si>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</si>
  <si>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</si>
  <si>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</si>
  <si>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</si>
  <si>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</si>
  <si>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</si>
  <si>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</si>
  <si>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</si>
  <si>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</si>
  <si>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</si>
  <si>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</si>
  <si>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</si>
  <si>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</si>
  <si>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</si>
  <si>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</si>
  <si>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</si>
  <si>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</si>
  <si>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</si>
  <si>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</si>
  <si>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</si>
  <si>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</si>
  <si>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</si>
  <si>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</si>
  <si>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</si>
  <si>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</si>
  <si>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</si>
  <si>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</si>
  <si>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</si>
  <si>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</si>
  <si>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</si>
  <si>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</si>
  <si>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</si>
  <si>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</si>
  <si>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</si>
  <si>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</si>
  <si>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</si>
  <si>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</si>
  <si>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</si>
  <si>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</si>
  <si>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</si>
  <si>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</si>
  <si>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</si>
  <si>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</si>
  <si>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</si>
  <si>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</si>
  <si>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</si>
  <si>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</si>
  <si>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</si>
  <si>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</si>
  <si>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</si>
  <si>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</si>
  <si>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</si>
  <si>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</si>
  <si>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</si>
  <si>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</si>
  <si>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</si>
  <si>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</si>
  <si>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</si>
  <si>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</si>
  <si>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</si>
  <si>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</si>
  <si>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</si>
  <si>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</si>
  <si>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</si>
  <si>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</si>
  <si>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</si>
  <si>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</si>
  <si>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</si>
  <si>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</si>
  <si>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</si>
  <si>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</si>
  <si>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</si>
  <si>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</si>
  <si>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</si>
  <si>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</si>
  <si>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</si>
  <si>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</si>
  <si>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</si>
  <si>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</si>
  <si>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</si>
  <si>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</si>
  <si>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</si>
  <si>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</si>
  <si>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</si>
  <si>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</si>
  <si>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</si>
  <si>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</si>
  <si>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</si>
  <si>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</si>
  <si>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</si>
  <si>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</si>
  <si>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</si>
  <si>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</si>
  <si>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</si>
  <si>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</si>
  <si>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</si>
  <si>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</si>
  <si>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</si>
  <si>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</si>
  <si>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</si>
  <si>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</si>
  <si>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</si>
  <si>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</si>
  <si>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</si>
  <si>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</si>
  <si>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</si>
  <si>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</si>
  <si>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</si>
  <si>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28年度については、平成29年4月1日の水道事業への統合に係る打ち切り決算を行ったことによる支出の減少により改善しているように見えるが、実際には人口減少による収益の減少などにより、地方債償還金については賄いきれていない状況となっている。
④平成25年度に一部簡易水道を上水道へ統合したことにより企業債残高が減少したことで、比率も減少したが、未普及地域解消事業の実施や給水収益の減少により、数値の改善は困難となっている。
⑤平成28年度については、平成29年4月1日の水道事業への統合に係る打ち切り決算を行ったことによる支出の減少により給水原価が減少したため回収率が上がっているが、実際には有収水量の減少により給水原価は上昇する傾向にある。これを改善するため、水道事業との統合にあわせ、料金改定をすることとしている。
⑥平成28年度については、平成29年4月1日の水道事業への統合に係る打ち切り決算を行ったことによる支出の減少により給水原価が減少しているが、過疎地での事業であり、人口が減少するなか有収水量も減り、施設の維持管理費の負担が大きくなっている。
⑦施設の統合など施設の効率化を図ってきているが人口減少に伴い配水量が減少してきており、昨年度と比較すると改善しているが、利用率が低下傾向にある。
⑧有収率は平均値と比較して高い水準にあるが、今後も漏水の早期発見など有収率の向上に努める必要がある。平成28年度が減少しているのは、平成29年4月1日の水道事業への統合に係る打ち切り決算を行ったことにより、出納整理期間内に収納された料金分の有収水量が含まれていないためである。</t>
    <rPh sb="1" eb="3">
      <t>ヘイセイ</t>
    </rPh>
    <rPh sb="5" eb="7">
      <t>ネンド</t>
    </rPh>
    <rPh sb="13" eb="15">
      <t>ヘイセイ</t>
    </rPh>
    <rPh sb="17" eb="18">
      <t>ネン</t>
    </rPh>
    <rPh sb="19" eb="20">
      <t>ガツ</t>
    </rPh>
    <rPh sb="21" eb="22">
      <t>ニチ</t>
    </rPh>
    <rPh sb="23" eb="25">
      <t>スイドウ</t>
    </rPh>
    <rPh sb="25" eb="27">
      <t>ジギョウ</t>
    </rPh>
    <rPh sb="29" eb="31">
      <t>トウゴウ</t>
    </rPh>
    <rPh sb="32" eb="33">
      <t>カカ</t>
    </rPh>
    <rPh sb="34" eb="35">
      <t>ウ</t>
    </rPh>
    <rPh sb="36" eb="37">
      <t>キ</t>
    </rPh>
    <rPh sb="38" eb="40">
      <t>ケッサン</t>
    </rPh>
    <rPh sb="41" eb="42">
      <t>オコナ</t>
    </rPh>
    <rPh sb="57" eb="59">
      <t>カイゼン</t>
    </rPh>
    <rPh sb="66" eb="67">
      <t>ミ</t>
    </rPh>
    <rPh sb="71" eb="73">
      <t>ジッサイ</t>
    </rPh>
    <rPh sb="75" eb="77">
      <t>ジンコウ</t>
    </rPh>
    <rPh sb="77" eb="79">
      <t>ゲンショウ</t>
    </rPh>
    <rPh sb="82" eb="84">
      <t>シュウエキ</t>
    </rPh>
    <rPh sb="85" eb="87">
      <t>ゲンショウ</t>
    </rPh>
    <rPh sb="93" eb="96">
      <t>チホウサイ</t>
    </rPh>
    <rPh sb="96" eb="99">
      <t>ショウカンキン</t>
    </rPh>
    <rPh sb="104" eb="105">
      <t>マカナ</t>
    </rPh>
    <rPh sb="112" eb="114">
      <t>ジョウキョウ</t>
    </rPh>
    <rPh sb="123" eb="125">
      <t>ヘイセイ</t>
    </rPh>
    <rPh sb="127" eb="129">
      <t>ネンド</t>
    </rPh>
    <rPh sb="130" eb="132">
      <t>イチブ</t>
    </rPh>
    <rPh sb="132" eb="134">
      <t>カンイ</t>
    </rPh>
    <rPh sb="134" eb="136">
      <t>スイドウ</t>
    </rPh>
    <rPh sb="137" eb="140">
      <t>ジョウスイドウ</t>
    </rPh>
    <rPh sb="141" eb="143">
      <t>トウゴウ</t>
    </rPh>
    <rPh sb="150" eb="152">
      <t>キギョウ</t>
    </rPh>
    <rPh sb="152" eb="153">
      <t>サイ</t>
    </rPh>
    <rPh sb="153" eb="155">
      <t>ザンダカ</t>
    </rPh>
    <rPh sb="156" eb="158">
      <t>ゲンショウ</t>
    </rPh>
    <rPh sb="164" eb="166">
      <t>ヒリツ</t>
    </rPh>
    <rPh sb="167" eb="169">
      <t>ゲンショウ</t>
    </rPh>
    <rPh sb="173" eb="176">
      <t>ミフキュウ</t>
    </rPh>
    <rPh sb="176" eb="178">
      <t>チイキ</t>
    </rPh>
    <rPh sb="178" eb="180">
      <t>カイショウ</t>
    </rPh>
    <rPh sb="180" eb="182">
      <t>ジギョウ</t>
    </rPh>
    <rPh sb="183" eb="185">
      <t>ジッシ</t>
    </rPh>
    <rPh sb="186" eb="188">
      <t>キュウスイ</t>
    </rPh>
    <rPh sb="188" eb="190">
      <t>シュウエキ</t>
    </rPh>
    <rPh sb="191" eb="193">
      <t>ゲンショウ</t>
    </rPh>
    <rPh sb="197" eb="199">
      <t>スウチ</t>
    </rPh>
    <rPh sb="200" eb="202">
      <t>カイゼン</t>
    </rPh>
    <rPh sb="203" eb="205">
      <t>コンナン</t>
    </rPh>
    <rPh sb="214" eb="216">
      <t>ヘイセイ</t>
    </rPh>
    <rPh sb="218" eb="220">
      <t>ネンド</t>
    </rPh>
    <rPh sb="226" eb="228">
      <t>ヘイセイ</t>
    </rPh>
    <rPh sb="230" eb="231">
      <t>ネン</t>
    </rPh>
    <rPh sb="270" eb="272">
      <t>キュウスイ</t>
    </rPh>
    <rPh sb="272" eb="274">
      <t>ゲンカ</t>
    </rPh>
    <rPh sb="275" eb="277">
      <t>ゲンショウ</t>
    </rPh>
    <rPh sb="281" eb="283">
      <t>カイシュウ</t>
    </rPh>
    <rPh sb="283" eb="284">
      <t>リツ</t>
    </rPh>
    <rPh sb="285" eb="286">
      <t>ア</t>
    </rPh>
    <rPh sb="293" eb="295">
      <t>ジッサイ</t>
    </rPh>
    <rPh sb="297" eb="298">
      <t>ユウ</t>
    </rPh>
    <rPh sb="298" eb="299">
      <t>シュウ</t>
    </rPh>
    <rPh sb="299" eb="301">
      <t>スイリョウ</t>
    </rPh>
    <rPh sb="302" eb="304">
      <t>ゲンショウ</t>
    </rPh>
    <rPh sb="307" eb="309">
      <t>キュウスイ</t>
    </rPh>
    <rPh sb="309" eb="311">
      <t>ゲンカ</t>
    </rPh>
    <rPh sb="312" eb="314">
      <t>ジョウショウ</t>
    </rPh>
    <rPh sb="316" eb="318">
      <t>ケイコウ</t>
    </rPh>
    <rPh sb="325" eb="327">
      <t>カイゼン</t>
    </rPh>
    <rPh sb="332" eb="334">
      <t>スイドウ</t>
    </rPh>
    <rPh sb="334" eb="336">
      <t>ジギョウ</t>
    </rPh>
    <rPh sb="338" eb="340">
      <t>トウゴウ</t>
    </rPh>
    <rPh sb="345" eb="347">
      <t>リョウキン</t>
    </rPh>
    <rPh sb="347" eb="349">
      <t>カイテイ</t>
    </rPh>
    <rPh sb="418" eb="420">
      <t>キュウスイ</t>
    </rPh>
    <rPh sb="420" eb="422">
      <t>ゲンカ</t>
    </rPh>
    <rPh sb="423" eb="425">
      <t>ゲンショウ</t>
    </rPh>
    <rPh sb="431" eb="434">
      <t>カソチ</t>
    </rPh>
    <rPh sb="436" eb="438">
      <t>ジギョウ</t>
    </rPh>
    <rPh sb="442" eb="444">
      <t>ジンコウ</t>
    </rPh>
    <rPh sb="445" eb="447">
      <t>ゲンショウ</t>
    </rPh>
    <rPh sb="451" eb="452">
      <t>ユウ</t>
    </rPh>
    <rPh sb="452" eb="453">
      <t>シュウ</t>
    </rPh>
    <rPh sb="453" eb="455">
      <t>スイリョウ</t>
    </rPh>
    <rPh sb="456" eb="457">
      <t>ヘ</t>
    </rPh>
    <rPh sb="459" eb="461">
      <t>シセツ</t>
    </rPh>
    <rPh sb="462" eb="464">
      <t>イジ</t>
    </rPh>
    <rPh sb="464" eb="467">
      <t>カンリヒ</t>
    </rPh>
    <rPh sb="468" eb="470">
      <t>フタン</t>
    </rPh>
    <rPh sb="471" eb="472">
      <t>オオ</t>
    </rPh>
    <rPh sb="559" eb="562">
      <t>ヘイキンチ</t>
    </rPh>
    <rPh sb="563" eb="565">
      <t>ヒカク</t>
    </rPh>
    <rPh sb="604" eb="606">
      <t>ヘイセイ</t>
    </rPh>
    <rPh sb="608" eb="610">
      <t>ネンド</t>
    </rPh>
    <rPh sb="611" eb="613">
      <t>ゲンショウ</t>
    </rPh>
    <rPh sb="657" eb="659">
      <t>スイトウ</t>
    </rPh>
    <rPh sb="659" eb="661">
      <t>セイリ</t>
    </rPh>
    <rPh sb="661" eb="663">
      <t>キカン</t>
    </rPh>
    <rPh sb="663" eb="664">
      <t>ナイ</t>
    </rPh>
    <rPh sb="665" eb="667">
      <t>シュウノウ</t>
    </rPh>
    <rPh sb="670" eb="672">
      <t>リョウキン</t>
    </rPh>
    <rPh sb="672" eb="673">
      <t>ブン</t>
    </rPh>
    <rPh sb="674" eb="675">
      <t>ユウ</t>
    </rPh>
    <rPh sb="675" eb="676">
      <t>シュウ</t>
    </rPh>
    <rPh sb="676" eb="678">
      <t>スイリョウ</t>
    </rPh>
    <rPh sb="679" eb="680">
      <t>フク</t>
    </rPh>
    <phoneticPr fontId="4"/>
  </si>
  <si>
    <t xml:space="preserve">③本市の簡易水道事業はこれまで積極的に統合事業を行ってきた結果、管渠の布設年数が浅く経年管路がないため類似団体の平均値よりも低くなっているが、今後も緊急性や重要度の高いものから計画的に更新工事を行っていく予定である。平成26年度・27年度には国庫補助事業を活用し、管路の布設替を行ったため、更新率は上昇している。平成28年度も老朽管の更新や道路改良に伴う布設替を行った。
</t>
    <rPh sb="156" eb="158">
      <t>ヘイセイ</t>
    </rPh>
    <rPh sb="160" eb="162">
      <t>ネンド</t>
    </rPh>
    <rPh sb="163" eb="165">
      <t>ロウキュウ</t>
    </rPh>
    <rPh sb="165" eb="166">
      <t>カン</t>
    </rPh>
    <rPh sb="167" eb="169">
      <t>コウシン</t>
    </rPh>
    <rPh sb="170" eb="172">
      <t>ドウロ</t>
    </rPh>
    <rPh sb="172" eb="174">
      <t>カイリョウ</t>
    </rPh>
    <rPh sb="175" eb="176">
      <t>トモナ</t>
    </rPh>
    <rPh sb="177" eb="179">
      <t>フセツ</t>
    </rPh>
    <rPh sb="179" eb="180">
      <t>ガ</t>
    </rPh>
    <rPh sb="181" eb="182">
      <t>オコナ</t>
    </rPh>
    <phoneticPr fontId="4"/>
  </si>
  <si>
    <t>　簡易水道事業については過疎地域に存在しているため、著しく高い資本費により給水原価が高額となり、使用料収入のみでは維持管理費を賄えず収支の不足を一般会計からの繰入金により補填している状況である。
　平成29年4月に上水道への経営統合するとともに、料金の改定を行い、経営の改善を目指す。</t>
    <phoneticPr fontId="4"/>
  </si>
  <si>
    <t>（職務代理者）</t>
    <rPh sb="1" eb="3">
      <t>ショクム</t>
    </rPh>
    <rPh sb="3" eb="5">
      <t>ダイリ</t>
    </rPh>
    <rPh sb="5" eb="6">
      <t>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</si>
</sst>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0.05</c:v>
                </c:pt>
                <c:pt idx="1">
                  <c:v>0.01</c:v>
                </c:pt>
                <c:pt idx="2">
                  <c:v>0.17</c:v>
                </c:pt>
                <c:pt idx="3">
                  <c:v>0.34</c:v>
                </c:pt>
                <c:pt idx="4">
                  <c:v>0.27</c:v>
                </c:pt>
              </c:numCache>
            </c:numRef>
          </c:val>
        </c:ser>
        <c:dLbls>
          <c:showLegendKey val="0"/>
          <c:showVal val="0"/>
          <c:showCatName val="0"/>
          <c:showSerName val="0"/>
          <c:showPercent val="0"/>
          <c:showBubbleSize val="0"/>
        </c:dLbls>
        <c:gapWidth val="150"/>
        <c:axId val="193930752"/>
        <c:axId val="1939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93930752"/>
        <c:axId val="193932672"/>
      </c:lineChart>
      <c:dateAx>
        <c:axId val="193930752"/>
        <c:scaling>
          <c:orientation val="minMax"/>
        </c:scaling>
        <c:delete val="1"/>
        <c:axPos val="b"/>
        <c:numFmt formatCode="ge" sourceLinked="1"/>
        <c:majorTickMark val="none"/>
        <c:minorTickMark val="none"/>
        <c:tickLblPos val="none"/>
        <c:crossAx val="193932672"/>
        <c:crosses val="autoZero"/>
        <c:auto val="1"/>
        <c:lblOffset val="100"/>
        <c:baseTimeUnit val="years"/>
      </c:dateAx>
      <c:valAx>
        <c:axId val="1939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59.78</c:v>
                </c:pt>
                <c:pt idx="1">
                  <c:v>60.81</c:v>
                </c:pt>
                <c:pt idx="2">
                  <c:v>58.08</c:v>
                </c:pt>
                <c:pt idx="3">
                  <c:v>59.1</c:v>
                </c:pt>
                <c:pt idx="4">
                  <c:v>59.44</c:v>
                </c:pt>
              </c:numCache>
            </c:numRef>
          </c:val>
        </c:ser>
        <c:dLbls>
          <c:showLegendKey val="0"/>
          <c:showVal val="0"/>
          <c:showCatName val="0"/>
          <c:showSerName val="0"/>
          <c:showPercent val="0"/>
          <c:showBubbleSize val="0"/>
        </c:dLbls>
        <c:gapWidth val="150"/>
        <c:axId val="194943232"/>
        <c:axId val="1949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94943232"/>
        <c:axId val="194961792"/>
      </c:lineChart>
      <c:dateAx>
        <c:axId val="194943232"/>
        <c:scaling>
          <c:orientation val="minMax"/>
        </c:scaling>
        <c:delete val="1"/>
        <c:axPos val="b"/>
        <c:numFmt formatCode="ge" sourceLinked="1"/>
        <c:majorTickMark val="none"/>
        <c:minorTickMark val="none"/>
        <c:tickLblPos val="none"/>
        <c:crossAx val="194961792"/>
        <c:crosses val="autoZero"/>
        <c:auto val="1"/>
        <c:lblOffset val="100"/>
        <c:baseTimeUnit val="years"/>
      </c:dateAx>
      <c:valAx>
        <c:axId val="1949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82.53</c:v>
                </c:pt>
                <c:pt idx="1">
                  <c:v>79.650000000000006</c:v>
                </c:pt>
                <c:pt idx="2">
                  <c:v>75.489999999999995</c:v>
                </c:pt>
                <c:pt idx="3">
                  <c:v>79.260000000000005</c:v>
                </c:pt>
                <c:pt idx="4">
                  <c:v>77.61</c:v>
                </c:pt>
              </c:numCache>
            </c:numRef>
          </c:val>
        </c:ser>
        <c:dLbls>
          <c:showLegendKey val="0"/>
          <c:showVal val="0"/>
          <c:showCatName val="0"/>
          <c:showSerName val="0"/>
          <c:showPercent val="0"/>
          <c:showBubbleSize val="0"/>
        </c:dLbls>
        <c:gapWidth val="150"/>
        <c:axId val="195016192"/>
        <c:axId val="1950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95016192"/>
        <c:axId val="195018112"/>
      </c:lineChart>
      <c:dateAx>
        <c:axId val="195016192"/>
        <c:scaling>
          <c:orientation val="minMax"/>
        </c:scaling>
        <c:delete val="1"/>
        <c:axPos val="b"/>
        <c:numFmt formatCode="ge" sourceLinked="1"/>
        <c:majorTickMark val="none"/>
        <c:minorTickMark val="none"/>
        <c:tickLblPos val="none"/>
        <c:crossAx val="195018112"/>
        <c:crosses val="autoZero"/>
        <c:auto val="1"/>
        <c:lblOffset val="100"/>
        <c:baseTimeUnit val="years"/>
      </c:dateAx>
      <c:valAx>
        <c:axId val="195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69.3</c:v>
                </c:pt>
                <c:pt idx="1">
                  <c:v>68.11</c:v>
                </c:pt>
                <c:pt idx="2">
                  <c:v>68.02</c:v>
                </c:pt>
                <c:pt idx="3">
                  <c:v>70.14</c:v>
                </c:pt>
                <c:pt idx="4">
                  <c:v>76.260000000000005</c:v>
                </c:pt>
              </c:numCache>
            </c:numRef>
          </c:val>
        </c:ser>
        <c:dLbls>
          <c:showLegendKey val="0"/>
          <c:showVal val="0"/>
          <c:showCatName val="0"/>
          <c:showSerName val="0"/>
          <c:showPercent val="0"/>
          <c:showBubbleSize val="0"/>
        </c:dLbls>
        <c:gapWidth val="150"/>
        <c:axId val="194786432"/>
        <c:axId val="1947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94786432"/>
        <c:axId val="194788352"/>
      </c:lineChart>
      <c:dateAx>
        <c:axId val="194786432"/>
        <c:scaling>
          <c:orientation val="minMax"/>
        </c:scaling>
        <c:delete val="1"/>
        <c:axPos val="b"/>
        <c:numFmt formatCode="ge" sourceLinked="1"/>
        <c:majorTickMark val="none"/>
        <c:minorTickMark val="none"/>
        <c:tickLblPos val="none"/>
        <c:crossAx val="194788352"/>
        <c:crosses val="autoZero"/>
        <c:auto val="1"/>
        <c:lblOffset val="100"/>
        <c:baseTimeUnit val="years"/>
      </c:dateAx>
      <c:valAx>
        <c:axId val="1947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35200"/>
        <c:axId val="1948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35200"/>
        <c:axId val="194837120"/>
      </c:lineChart>
      <c:dateAx>
        <c:axId val="194835200"/>
        <c:scaling>
          <c:orientation val="minMax"/>
        </c:scaling>
        <c:delete val="1"/>
        <c:axPos val="b"/>
        <c:numFmt formatCode="ge" sourceLinked="1"/>
        <c:majorTickMark val="none"/>
        <c:minorTickMark val="none"/>
        <c:tickLblPos val="none"/>
        <c:crossAx val="194837120"/>
        <c:crosses val="autoZero"/>
        <c:auto val="1"/>
        <c:lblOffset val="100"/>
        <c:baseTimeUnit val="years"/>
      </c:dateAx>
      <c:valAx>
        <c:axId val="194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541440"/>
        <c:axId val="194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541440"/>
        <c:axId val="194547712"/>
      </c:lineChart>
      <c:dateAx>
        <c:axId val="194541440"/>
        <c:scaling>
          <c:orientation val="minMax"/>
        </c:scaling>
        <c:delete val="1"/>
        <c:axPos val="b"/>
        <c:numFmt formatCode="ge" sourceLinked="1"/>
        <c:majorTickMark val="none"/>
        <c:minorTickMark val="none"/>
        <c:tickLblPos val="none"/>
        <c:crossAx val="194547712"/>
        <c:crosses val="autoZero"/>
        <c:auto val="1"/>
        <c:lblOffset val="100"/>
        <c:baseTimeUnit val="years"/>
      </c:dateAx>
      <c:valAx>
        <c:axId val="1945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48320"/>
        <c:axId val="1946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48320"/>
        <c:axId val="194658688"/>
      </c:lineChart>
      <c:dateAx>
        <c:axId val="194648320"/>
        <c:scaling>
          <c:orientation val="minMax"/>
        </c:scaling>
        <c:delete val="1"/>
        <c:axPos val="b"/>
        <c:numFmt formatCode="ge" sourceLinked="1"/>
        <c:majorTickMark val="none"/>
        <c:minorTickMark val="none"/>
        <c:tickLblPos val="none"/>
        <c:crossAx val="194658688"/>
        <c:crosses val="autoZero"/>
        <c:auto val="1"/>
        <c:lblOffset val="100"/>
        <c:baseTimeUnit val="years"/>
      </c:dateAx>
      <c:valAx>
        <c:axId val="1946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92992"/>
        <c:axId val="1946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92992"/>
        <c:axId val="194699264"/>
      </c:lineChart>
      <c:dateAx>
        <c:axId val="194692992"/>
        <c:scaling>
          <c:orientation val="minMax"/>
        </c:scaling>
        <c:delete val="1"/>
        <c:axPos val="b"/>
        <c:numFmt formatCode="ge" sourceLinked="1"/>
        <c:majorTickMark val="none"/>
        <c:minorTickMark val="none"/>
        <c:tickLblPos val="none"/>
        <c:crossAx val="194699264"/>
        <c:crosses val="autoZero"/>
        <c:auto val="1"/>
        <c:lblOffset val="100"/>
        <c:baseTimeUnit val="years"/>
      </c:dateAx>
      <c:valAx>
        <c:axId val="1946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1542.32</c:v>
                </c:pt>
                <c:pt idx="1">
                  <c:v>1313.25</c:v>
                </c:pt>
                <c:pt idx="2">
                  <c:v>1376.93</c:v>
                </c:pt>
                <c:pt idx="3">
                  <c:v>1262.99</c:v>
                </c:pt>
                <c:pt idx="4">
                  <c:v>1275.6099999999999</c:v>
                </c:pt>
              </c:numCache>
            </c:numRef>
          </c:val>
        </c:ser>
        <c:dLbls>
          <c:showLegendKey val="0"/>
          <c:showVal val="0"/>
          <c:showCatName val="0"/>
          <c:showSerName val="0"/>
          <c:showPercent val="0"/>
          <c:showBubbleSize val="0"/>
        </c:dLbls>
        <c:gapWidth val="150"/>
        <c:axId val="194737664"/>
        <c:axId val="1947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94737664"/>
        <c:axId val="194739584"/>
      </c:lineChart>
      <c:dateAx>
        <c:axId val="194737664"/>
        <c:scaling>
          <c:orientation val="minMax"/>
        </c:scaling>
        <c:delete val="1"/>
        <c:axPos val="b"/>
        <c:numFmt formatCode="ge" sourceLinked="1"/>
        <c:majorTickMark val="none"/>
        <c:minorTickMark val="none"/>
        <c:tickLblPos val="none"/>
        <c:crossAx val="194739584"/>
        <c:crosses val="autoZero"/>
        <c:auto val="1"/>
        <c:lblOffset val="100"/>
        <c:baseTimeUnit val="years"/>
      </c:dateAx>
      <c:valAx>
        <c:axId val="1947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44.08</c:v>
                </c:pt>
                <c:pt idx="1">
                  <c:v>44.16</c:v>
                </c:pt>
                <c:pt idx="2">
                  <c:v>44.49</c:v>
                </c:pt>
                <c:pt idx="3">
                  <c:v>50.09</c:v>
                </c:pt>
                <c:pt idx="4">
                  <c:v>53.39</c:v>
                </c:pt>
              </c:numCache>
            </c:numRef>
          </c:val>
        </c:ser>
        <c:dLbls>
          <c:showLegendKey val="0"/>
          <c:showVal val="0"/>
          <c:showCatName val="0"/>
          <c:showSerName val="0"/>
          <c:showPercent val="0"/>
          <c:showBubbleSize val="0"/>
        </c:dLbls>
        <c:gapWidth val="150"/>
        <c:axId val="194765952"/>
        <c:axId val="1947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94765952"/>
        <c:axId val="194767872"/>
      </c:lineChart>
      <c:dateAx>
        <c:axId val="194765952"/>
        <c:scaling>
          <c:orientation val="minMax"/>
        </c:scaling>
        <c:delete val="1"/>
        <c:axPos val="b"/>
        <c:numFmt formatCode="ge" sourceLinked="1"/>
        <c:majorTickMark val="none"/>
        <c:minorTickMark val="none"/>
        <c:tickLblPos val="none"/>
        <c:crossAx val="194767872"/>
        <c:crosses val="autoZero"/>
        <c:auto val="1"/>
        <c:lblOffset val="100"/>
        <c:baseTimeUnit val="years"/>
      </c:dateAx>
      <c:valAx>
        <c:axId val="1947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409.89</c:v>
                </c:pt>
                <c:pt idx="1">
                  <c:v>418.07</c:v>
                </c:pt>
                <c:pt idx="2">
                  <c:v>425.36</c:v>
                </c:pt>
                <c:pt idx="3">
                  <c:v>379.33</c:v>
                </c:pt>
                <c:pt idx="4">
                  <c:v>350.33</c:v>
                </c:pt>
              </c:numCache>
            </c:numRef>
          </c:val>
        </c:ser>
        <c:dLbls>
          <c:showLegendKey val="0"/>
          <c:showVal val="0"/>
          <c:showCatName val="0"/>
          <c:showSerName val="0"/>
          <c:showPercent val="0"/>
          <c:showBubbleSize val="0"/>
        </c:dLbls>
        <c:gapWidth val="150"/>
        <c:axId val="194919040"/>
        <c:axId val="1949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94919040"/>
        <c:axId val="194929408"/>
      </c:lineChart>
      <c:dateAx>
        <c:axId val="194919040"/>
        <c:scaling>
          <c:orientation val="minMax"/>
        </c:scaling>
        <c:delete val="1"/>
        <c:axPos val="b"/>
        <c:numFmt formatCode="ge" sourceLinked="1"/>
        <c:majorTickMark val="none"/>
        <c:minorTickMark val="none"/>
        <c:tickLblPos val="none"/>
        <c:crossAx val="194929408"/>
        <c:crosses val="autoZero"/>
        <c:auto val="1"/>
        <c:lblOffset val="100"/>
        <c:baseTimeUnit val="years"/>
      </c:dateAx>
      <c:valAx>
        <c:axId val="194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京都府　福知山市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80" t="s">
        <v>125</v>
      </c>
      <c r="AE8" s="80"/>
      <c r="AF8" s="80"/>
      <c r="AG8" s="80"/>
      <c r="AH8" s="80"/>
      <c r="AI8" s="80"/>
      <c r="AJ8" s="80"/>
      <c r="AK8" s="2"/>
      <c r="AL8" s="73">
        <f>データ!$R$6</f>
        <v>79594</v>
      </c>
      <c r="AM8" s="73"/>
      <c r="AN8" s="73"/>
      <c r="AO8" s="73"/>
      <c r="AP8" s="73"/>
      <c r="AQ8" s="73"/>
      <c r="AR8" s="73"/>
      <c r="AS8" s="73"/>
      <c r="AT8" s="72">
        <f>データ!$S$6</f>
        <v>552.54</v>
      </c>
      <c r="AU8" s="72"/>
      <c r="AV8" s="72"/>
      <c r="AW8" s="72"/>
      <c r="AX8" s="72"/>
      <c r="AY8" s="72"/>
      <c r="AZ8" s="72"/>
      <c r="BA8" s="72"/>
      <c r="BB8" s="72">
        <f>データ!$T$6</f>
        <v>144.05000000000001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16.12</v>
      </c>
      <c r="Q10" s="72"/>
      <c r="R10" s="72"/>
      <c r="S10" s="72"/>
      <c r="T10" s="72"/>
      <c r="U10" s="72"/>
      <c r="V10" s="72"/>
      <c r="W10" s="73">
        <f>データ!$Q$6</f>
        <v>3267</v>
      </c>
      <c r="X10" s="73"/>
      <c r="Y10" s="73"/>
      <c r="Z10" s="73"/>
      <c r="AA10" s="73"/>
      <c r="AB10" s="73"/>
      <c r="AC10" s="73"/>
      <c r="AD10" s="2"/>
      <c r="AE10" s="2"/>
      <c r="AF10" s="2"/>
      <c r="AG10" s="2"/>
      <c r="AH10" s="2"/>
      <c r="AI10" s="2"/>
      <c r="AJ10" s="2"/>
      <c r="AK10" s="2"/>
      <c r="AL10" s="73">
        <f>データ!$U$6</f>
        <v>12742</v>
      </c>
      <c r="AM10" s="73"/>
      <c r="AN10" s="73"/>
      <c r="AO10" s="73"/>
      <c r="AP10" s="73"/>
      <c r="AQ10" s="73"/>
      <c r="AR10" s="73"/>
      <c r="AS10" s="73"/>
      <c r="AT10" s="72">
        <f>データ!$V$6</f>
        <v>66.34</v>
      </c>
      <c r="AU10" s="72"/>
      <c r="AV10" s="72"/>
      <c r="AW10" s="72"/>
      <c r="AX10" s="72"/>
      <c r="AY10" s="72"/>
      <c r="AZ10" s="72"/>
      <c r="BA10" s="72"/>
      <c r="BB10" s="72">
        <f>データ!$W$6</f>
        <v>192.07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124</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55</v>
      </c>
      <c r="N85" s="27" t="s">
        <v>56</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57</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58</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59</v>
      </c>
      <c r="B3" s="30" t="s">
        <v>60</v>
      </c>
      <c r="C3" s="30" t="s">
        <v>61</v>
      </c>
      <c r="D3" s="30" t="s">
        <v>62</v>
      </c>
      <c r="E3" s="30" t="s">
        <v>63</v>
      </c>
      <c r="F3" s="30" t="s">
        <v>64</v>
      </c>
      <c r="G3" s="30" t="s">
        <v>65</v>
      </c>
      <c r="H3" s="84" t="s">
        <v>66</v>
      </c>
      <c r="I3" s="85"/>
      <c r="J3" s="85"/>
      <c r="K3" s="85"/>
      <c r="L3" s="85"/>
      <c r="M3" s="85"/>
      <c r="N3" s="85"/>
      <c r="O3" s="85"/>
      <c r="P3" s="85"/>
      <c r="Q3" s="85"/>
      <c r="R3" s="85"/>
      <c r="S3" s="85"/>
      <c r="T3" s="85"/>
      <c r="U3" s="85"/>
      <c r="V3" s="85"/>
      <c r="W3" s="86"/>
      <c r="X3" s="90" t="s">
        <v>67</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68</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69</v>
      </c>
      <c r="B4" s="31"/>
      <c r="C4" s="31"/>
      <c r="D4" s="31"/>
      <c r="E4" s="31"/>
      <c r="F4" s="31"/>
      <c r="G4" s="31"/>
      <c r="H4" s="87"/>
      <c r="I4" s="88"/>
      <c r="J4" s="88"/>
      <c r="K4" s="88"/>
      <c r="L4" s="88"/>
      <c r="M4" s="88"/>
      <c r="N4" s="88"/>
      <c r="O4" s="88"/>
      <c r="P4" s="88"/>
      <c r="Q4" s="88"/>
      <c r="R4" s="88"/>
      <c r="S4" s="88"/>
      <c r="T4" s="88"/>
      <c r="U4" s="88"/>
      <c r="V4" s="88"/>
      <c r="W4" s="89"/>
      <c r="X4" s="83" t="s">
        <v>70</v>
      </c>
      <c r="Y4" s="83"/>
      <c r="Z4" s="83"/>
      <c r="AA4" s="83"/>
      <c r="AB4" s="83"/>
      <c r="AC4" s="83"/>
      <c r="AD4" s="83"/>
      <c r="AE4" s="83"/>
      <c r="AF4" s="83"/>
      <c r="AG4" s="83"/>
      <c r="AH4" s="83"/>
      <c r="AI4" s="83" t="s">
        <v>71</v>
      </c>
      <c r="AJ4" s="83"/>
      <c r="AK4" s="83"/>
      <c r="AL4" s="83"/>
      <c r="AM4" s="83"/>
      <c r="AN4" s="83"/>
      <c r="AO4" s="83"/>
      <c r="AP4" s="83"/>
      <c r="AQ4" s="83"/>
      <c r="AR4" s="83"/>
      <c r="AS4" s="83"/>
      <c r="AT4" s="83" t="s">
        <v>72</v>
      </c>
      <c r="AU4" s="83"/>
      <c r="AV4" s="83"/>
      <c r="AW4" s="83"/>
      <c r="AX4" s="83"/>
      <c r="AY4" s="83"/>
      <c r="AZ4" s="83"/>
      <c r="BA4" s="83"/>
      <c r="BB4" s="83"/>
      <c r="BC4" s="83"/>
      <c r="BD4" s="83"/>
      <c r="BE4" s="83" t="s">
        <v>73</v>
      </c>
      <c r="BF4" s="83"/>
      <c r="BG4" s="83"/>
      <c r="BH4" s="83"/>
      <c r="BI4" s="83"/>
      <c r="BJ4" s="83"/>
      <c r="BK4" s="83"/>
      <c r="BL4" s="83"/>
      <c r="BM4" s="83"/>
      <c r="BN4" s="83"/>
      <c r="BO4" s="83"/>
      <c r="BP4" s="83" t="s">
        <v>74</v>
      </c>
      <c r="BQ4" s="83"/>
      <c r="BR4" s="83"/>
      <c r="BS4" s="83"/>
      <c r="BT4" s="83"/>
      <c r="BU4" s="83"/>
      <c r="BV4" s="83"/>
      <c r="BW4" s="83"/>
      <c r="BX4" s="83"/>
      <c r="BY4" s="83"/>
      <c r="BZ4" s="83"/>
      <c r="CA4" s="83" t="s">
        <v>75</v>
      </c>
      <c r="CB4" s="83"/>
      <c r="CC4" s="83"/>
      <c r="CD4" s="83"/>
      <c r="CE4" s="83"/>
      <c r="CF4" s="83"/>
      <c r="CG4" s="83"/>
      <c r="CH4" s="83"/>
      <c r="CI4" s="83"/>
      <c r="CJ4" s="83"/>
      <c r="CK4" s="83"/>
      <c r="CL4" s="83" t="s">
        <v>76</v>
      </c>
      <c r="CM4" s="83"/>
      <c r="CN4" s="83"/>
      <c r="CO4" s="83"/>
      <c r="CP4" s="83"/>
      <c r="CQ4" s="83"/>
      <c r="CR4" s="83"/>
      <c r="CS4" s="83"/>
      <c r="CT4" s="83"/>
      <c r="CU4" s="83"/>
      <c r="CV4" s="83"/>
      <c r="CW4" s="83" t="s">
        <v>77</v>
      </c>
      <c r="CX4" s="83"/>
      <c r="CY4" s="83"/>
      <c r="CZ4" s="83"/>
      <c r="DA4" s="83"/>
      <c r="DB4" s="83"/>
      <c r="DC4" s="83"/>
      <c r="DD4" s="83"/>
      <c r="DE4" s="83"/>
      <c r="DF4" s="83"/>
      <c r="DG4" s="83"/>
      <c r="DH4" s="83" t="s">
        <v>78</v>
      </c>
      <c r="DI4" s="83"/>
      <c r="DJ4" s="83"/>
      <c r="DK4" s="83"/>
      <c r="DL4" s="83"/>
      <c r="DM4" s="83"/>
      <c r="DN4" s="83"/>
      <c r="DO4" s="83"/>
      <c r="DP4" s="83"/>
      <c r="DQ4" s="83"/>
      <c r="DR4" s="83"/>
      <c r="DS4" s="83" t="s">
        <v>79</v>
      </c>
      <c r="DT4" s="83"/>
      <c r="DU4" s="83"/>
      <c r="DV4" s="83"/>
      <c r="DW4" s="83"/>
      <c r="DX4" s="83"/>
      <c r="DY4" s="83"/>
      <c r="DZ4" s="83"/>
      <c r="EA4" s="83"/>
      <c r="EB4" s="83"/>
      <c r="EC4" s="83"/>
      <c r="ED4" s="83" t="s">
        <v>80</v>
      </c>
      <c r="EE4" s="83"/>
      <c r="EF4" s="83"/>
      <c r="EG4" s="83"/>
      <c r="EH4" s="83"/>
      <c r="EI4" s="83"/>
      <c r="EJ4" s="83"/>
      <c r="EK4" s="83"/>
      <c r="EL4" s="83"/>
      <c r="EM4" s="83"/>
      <c r="EN4" s="83"/>
    </row>
    <row r="5" spans="1:144">
      <c r="A5" s="29" t="s">
        <v>81</v>
      </c>
      <c r="B5" s="32"/>
      <c r="C5" s="32"/>
      <c r="D5" s="32"/>
      <c r="E5" s="32"/>
      <c r="F5" s="32"/>
      <c r="G5" s="32"/>
      <c r="H5" s="33" t="s">
        <v>82</v>
      </c>
      <c r="I5" s="33" t="s">
        <v>83</v>
      </c>
      <c r="J5" s="33" t="s">
        <v>84</v>
      </c>
      <c r="K5" s="33" t="s">
        <v>85</v>
      </c>
      <c r="L5" s="33" t="s">
        <v>86</v>
      </c>
      <c r="M5" s="33" t="s">
        <v>87</v>
      </c>
      <c r="N5" s="33" t="s">
        <v>88</v>
      </c>
      <c r="O5" s="33" t="s">
        <v>89</v>
      </c>
      <c r="P5" s="33" t="s">
        <v>90</v>
      </c>
      <c r="Q5" s="33" t="s">
        <v>91</v>
      </c>
      <c r="R5" s="33" t="s">
        <v>92</v>
      </c>
      <c r="S5" s="33" t="s">
        <v>93</v>
      </c>
      <c r="T5" s="33" t="s">
        <v>94</v>
      </c>
      <c r="U5" s="33" t="s">
        <v>95</v>
      </c>
      <c r="V5" s="33" t="s">
        <v>96</v>
      </c>
      <c r="W5" s="33" t="s">
        <v>97</v>
      </c>
      <c r="X5" s="33" t="s">
        <v>98</v>
      </c>
      <c r="Y5" s="33" t="s">
        <v>99</v>
      </c>
      <c r="Z5" s="33" t="s">
        <v>100</v>
      </c>
      <c r="AA5" s="33" t="s">
        <v>101</v>
      </c>
      <c r="AB5" s="33" t="s">
        <v>102</v>
      </c>
      <c r="AC5" s="33" t="s">
        <v>103</v>
      </c>
      <c r="AD5" s="33" t="s">
        <v>104</v>
      </c>
      <c r="AE5" s="33" t="s">
        <v>105</v>
      </c>
      <c r="AF5" s="33" t="s">
        <v>106</v>
      </c>
      <c r="AG5" s="33" t="s">
        <v>107</v>
      </c>
      <c r="AH5" s="33" t="s">
        <v>41</v>
      </c>
      <c r="AI5" s="33" t="s">
        <v>98</v>
      </c>
      <c r="AJ5" s="33" t="s">
        <v>99</v>
      </c>
      <c r="AK5" s="33" t="s">
        <v>100</v>
      </c>
      <c r="AL5" s="33" t="s">
        <v>101</v>
      </c>
      <c r="AM5" s="33" t="s">
        <v>102</v>
      </c>
      <c r="AN5" s="33" t="s">
        <v>103</v>
      </c>
      <c r="AO5" s="33" t="s">
        <v>104</v>
      </c>
      <c r="AP5" s="33" t="s">
        <v>105</v>
      </c>
      <c r="AQ5" s="33" t="s">
        <v>106</v>
      </c>
      <c r="AR5" s="33" t="s">
        <v>107</v>
      </c>
      <c r="AS5" s="33" t="s">
        <v>108</v>
      </c>
      <c r="AT5" s="33" t="s">
        <v>98</v>
      </c>
      <c r="AU5" s="33" t="s">
        <v>99</v>
      </c>
      <c r="AV5" s="33" t="s">
        <v>100</v>
      </c>
      <c r="AW5" s="33" t="s">
        <v>101</v>
      </c>
      <c r="AX5" s="33" t="s">
        <v>102</v>
      </c>
      <c r="AY5" s="33" t="s">
        <v>103</v>
      </c>
      <c r="AZ5" s="33" t="s">
        <v>104</v>
      </c>
      <c r="BA5" s="33" t="s">
        <v>105</v>
      </c>
      <c r="BB5" s="33" t="s">
        <v>106</v>
      </c>
      <c r="BC5" s="33" t="s">
        <v>107</v>
      </c>
      <c r="BD5" s="33" t="s">
        <v>108</v>
      </c>
      <c r="BE5" s="33" t="s">
        <v>98</v>
      </c>
      <c r="BF5" s="33" t="s">
        <v>99</v>
      </c>
      <c r="BG5" s="33" t="s">
        <v>100</v>
      </c>
      <c r="BH5" s="33" t="s">
        <v>101</v>
      </c>
      <c r="BI5" s="33" t="s">
        <v>102</v>
      </c>
      <c r="BJ5" s="33" t="s">
        <v>103</v>
      </c>
      <c r="BK5" s="33" t="s">
        <v>104</v>
      </c>
      <c r="BL5" s="33" t="s">
        <v>105</v>
      </c>
      <c r="BM5" s="33" t="s">
        <v>106</v>
      </c>
      <c r="BN5" s="33" t="s">
        <v>107</v>
      </c>
      <c r="BO5" s="33" t="s">
        <v>108</v>
      </c>
      <c r="BP5" s="33" t="s">
        <v>98</v>
      </c>
      <c r="BQ5" s="33" t="s">
        <v>99</v>
      </c>
      <c r="BR5" s="33" t="s">
        <v>100</v>
      </c>
      <c r="BS5" s="33" t="s">
        <v>101</v>
      </c>
      <c r="BT5" s="33" t="s">
        <v>102</v>
      </c>
      <c r="BU5" s="33" t="s">
        <v>103</v>
      </c>
      <c r="BV5" s="33" t="s">
        <v>104</v>
      </c>
      <c r="BW5" s="33" t="s">
        <v>105</v>
      </c>
      <c r="BX5" s="33" t="s">
        <v>106</v>
      </c>
      <c r="BY5" s="33" t="s">
        <v>107</v>
      </c>
      <c r="BZ5" s="33" t="s">
        <v>108</v>
      </c>
      <c r="CA5" s="33" t="s">
        <v>98</v>
      </c>
      <c r="CB5" s="33" t="s">
        <v>99</v>
      </c>
      <c r="CC5" s="33" t="s">
        <v>100</v>
      </c>
      <c r="CD5" s="33" t="s">
        <v>101</v>
      </c>
      <c r="CE5" s="33" t="s">
        <v>102</v>
      </c>
      <c r="CF5" s="33" t="s">
        <v>103</v>
      </c>
      <c r="CG5" s="33" t="s">
        <v>104</v>
      </c>
      <c r="CH5" s="33" t="s">
        <v>105</v>
      </c>
      <c r="CI5" s="33" t="s">
        <v>106</v>
      </c>
      <c r="CJ5" s="33" t="s">
        <v>107</v>
      </c>
      <c r="CK5" s="33" t="s">
        <v>108</v>
      </c>
      <c r="CL5" s="33" t="s">
        <v>98</v>
      </c>
      <c r="CM5" s="33" t="s">
        <v>99</v>
      </c>
      <c r="CN5" s="33" t="s">
        <v>100</v>
      </c>
      <c r="CO5" s="33" t="s">
        <v>101</v>
      </c>
      <c r="CP5" s="33" t="s">
        <v>102</v>
      </c>
      <c r="CQ5" s="33" t="s">
        <v>103</v>
      </c>
      <c r="CR5" s="33" t="s">
        <v>104</v>
      </c>
      <c r="CS5" s="33" t="s">
        <v>105</v>
      </c>
      <c r="CT5" s="33" t="s">
        <v>106</v>
      </c>
      <c r="CU5" s="33" t="s">
        <v>107</v>
      </c>
      <c r="CV5" s="33" t="s">
        <v>108</v>
      </c>
      <c r="CW5" s="33" t="s">
        <v>98</v>
      </c>
      <c r="CX5" s="33" t="s">
        <v>99</v>
      </c>
      <c r="CY5" s="33" t="s">
        <v>100</v>
      </c>
      <c r="CZ5" s="33" t="s">
        <v>101</v>
      </c>
      <c r="DA5" s="33" t="s">
        <v>102</v>
      </c>
      <c r="DB5" s="33" t="s">
        <v>103</v>
      </c>
      <c r="DC5" s="33" t="s">
        <v>104</v>
      </c>
      <c r="DD5" s="33" t="s">
        <v>105</v>
      </c>
      <c r="DE5" s="33" t="s">
        <v>106</v>
      </c>
      <c r="DF5" s="33" t="s">
        <v>107</v>
      </c>
      <c r="DG5" s="33" t="s">
        <v>108</v>
      </c>
      <c r="DH5" s="33" t="s">
        <v>98</v>
      </c>
      <c r="DI5" s="33" t="s">
        <v>99</v>
      </c>
      <c r="DJ5" s="33" t="s">
        <v>100</v>
      </c>
      <c r="DK5" s="33" t="s">
        <v>101</v>
      </c>
      <c r="DL5" s="33" t="s">
        <v>102</v>
      </c>
      <c r="DM5" s="33" t="s">
        <v>103</v>
      </c>
      <c r="DN5" s="33" t="s">
        <v>104</v>
      </c>
      <c r="DO5" s="33" t="s">
        <v>105</v>
      </c>
      <c r="DP5" s="33" t="s">
        <v>106</v>
      </c>
      <c r="DQ5" s="33" t="s">
        <v>107</v>
      </c>
      <c r="DR5" s="33" t="s">
        <v>108</v>
      </c>
      <c r="DS5" s="33" t="s">
        <v>98</v>
      </c>
      <c r="DT5" s="33" t="s">
        <v>99</v>
      </c>
      <c r="DU5" s="33" t="s">
        <v>100</v>
      </c>
      <c r="DV5" s="33" t="s">
        <v>101</v>
      </c>
      <c r="DW5" s="33" t="s">
        <v>102</v>
      </c>
      <c r="DX5" s="33" t="s">
        <v>103</v>
      </c>
      <c r="DY5" s="33" t="s">
        <v>104</v>
      </c>
      <c r="DZ5" s="33" t="s">
        <v>105</v>
      </c>
      <c r="EA5" s="33" t="s">
        <v>106</v>
      </c>
      <c r="EB5" s="33" t="s">
        <v>107</v>
      </c>
      <c r="EC5" s="33" t="s">
        <v>108</v>
      </c>
      <c r="ED5" s="33" t="s">
        <v>98</v>
      </c>
      <c r="EE5" s="33" t="s">
        <v>99</v>
      </c>
      <c r="EF5" s="33" t="s">
        <v>100</v>
      </c>
      <c r="EG5" s="33" t="s">
        <v>101</v>
      </c>
      <c r="EH5" s="33" t="s">
        <v>102</v>
      </c>
      <c r="EI5" s="33" t="s">
        <v>103</v>
      </c>
      <c r="EJ5" s="33" t="s">
        <v>104</v>
      </c>
      <c r="EK5" s="33" t="s">
        <v>105</v>
      </c>
      <c r="EL5" s="33" t="s">
        <v>106</v>
      </c>
      <c r="EM5" s="33" t="s">
        <v>107</v>
      </c>
      <c r="EN5" s="33" t="s">
        <v>108</v>
      </c>
    </row>
    <row r="6" spans="1:144" s="37" customFormat="1">
      <c r="A6" s="29" t="s">
        <v>109</v>
      </c>
      <c r="B6" s="34">
        <f>B7</f>
        <v>2016</v>
      </c>
      <c r="C6" s="34">
        <f t="shared" ref="C6:W6" si="3">C7</f>
        <v>262013</v>
      </c>
      <c r="D6" s="34">
        <f t="shared" si="3"/>
        <v>47</v>
      </c>
      <c r="E6" s="34">
        <f t="shared" si="3"/>
        <v>1</v>
      </c>
      <c r="F6" s="34">
        <f t="shared" si="3"/>
        <v>0</v>
      </c>
      <c r="G6" s="34">
        <f t="shared" si="3"/>
        <v>0</v>
      </c>
      <c r="H6" s="34" t="str">
        <f t="shared" si="3"/>
        <v>京都府　福知山市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16.12</v>
      </c>
      <c r="Q6" s="35">
        <f t="shared" si="3"/>
        <v>3267</v>
      </c>
      <c r="R6" s="35">
        <f t="shared" si="3"/>
        <v>79594</v>
      </c>
      <c r="S6" s="35">
        <f t="shared" si="3"/>
        <v>552.54</v>
      </c>
      <c r="T6" s="35">
        <f t="shared" si="3"/>
        <v>144.05000000000001</v>
      </c>
      <c r="U6" s="35">
        <f t="shared" si="3"/>
        <v>12742</v>
      </c>
      <c r="V6" s="35">
        <f t="shared" si="3"/>
        <v>66.34</v>
      </c>
      <c r="W6" s="35">
        <f t="shared" si="3"/>
        <v>192.07</v>
      </c>
      <c r="X6" s="36">
        <f>IF(X7="",NA(),X7)</f>
        <v>69.3</v>
      </c>
      <c r="Y6" s="36">
        <f t="shared" ref="Y6:AG6" si="4">IF(Y7="",NA(),Y7)</f>
        <v>68.11</v>
      </c>
      <c r="Z6" s="36">
        <f t="shared" si="4"/>
        <v>68.02</v>
      </c>
      <c r="AA6" s="36">
        <f t="shared" si="4"/>
        <v>70.14</v>
      </c>
      <c r="AB6" s="36">
        <f t="shared" si="4"/>
        <v>76.260000000000005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1542.32</v>
      </c>
      <c r="BF6" s="36">
        <f t="shared" ref="BF6:BN6" si="7">IF(BF7="",NA(),BF7)</f>
        <v>1313.25</v>
      </c>
      <c r="BG6" s="36">
        <f t="shared" si="7"/>
        <v>1376.93</v>
      </c>
      <c r="BH6" s="36">
        <f t="shared" si="7"/>
        <v>1262.99</v>
      </c>
      <c r="BI6" s="36">
        <f t="shared" si="7"/>
        <v>1275.6099999999999</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44.08</v>
      </c>
      <c r="BQ6" s="36">
        <f t="shared" ref="BQ6:BY6" si="8">IF(BQ7="",NA(),BQ7)</f>
        <v>44.16</v>
      </c>
      <c r="BR6" s="36">
        <f t="shared" si="8"/>
        <v>44.49</v>
      </c>
      <c r="BS6" s="36">
        <f t="shared" si="8"/>
        <v>50.09</v>
      </c>
      <c r="BT6" s="36">
        <f t="shared" si="8"/>
        <v>53.39</v>
      </c>
      <c r="BU6" s="36">
        <f t="shared" si="8"/>
        <v>54.57</v>
      </c>
      <c r="BV6" s="36">
        <f t="shared" si="8"/>
        <v>54.4</v>
      </c>
      <c r="BW6" s="36">
        <f t="shared" si="8"/>
        <v>54.45</v>
      </c>
      <c r="BX6" s="36">
        <f t="shared" si="8"/>
        <v>54.33</v>
      </c>
      <c r="BY6" s="36">
        <f t="shared" si="8"/>
        <v>55.02</v>
      </c>
      <c r="BZ6" s="35" t="str">
        <f>IF(BZ7="","",IF(BZ7="-","【-】","【"&amp;SUBSTITUTE(TEXT(BZ7,"#,##0.00"),"-","△")&amp;"】"))</f>
        <v>【53.06】</v>
      </c>
      <c r="CA6" s="36">
        <f>IF(CA7="",NA(),CA7)</f>
        <v>409.89</v>
      </c>
      <c r="CB6" s="36">
        <f t="shared" ref="CB6:CJ6" si="9">IF(CB7="",NA(),CB7)</f>
        <v>418.07</v>
      </c>
      <c r="CC6" s="36">
        <f t="shared" si="9"/>
        <v>425.36</v>
      </c>
      <c r="CD6" s="36">
        <f t="shared" si="9"/>
        <v>379.33</v>
      </c>
      <c r="CE6" s="36">
        <f t="shared" si="9"/>
        <v>350.33</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59.78</v>
      </c>
      <c r="CM6" s="36">
        <f t="shared" ref="CM6:CU6" si="10">IF(CM7="",NA(),CM7)</f>
        <v>60.81</v>
      </c>
      <c r="CN6" s="36">
        <f t="shared" si="10"/>
        <v>58.08</v>
      </c>
      <c r="CO6" s="36">
        <f t="shared" si="10"/>
        <v>59.1</v>
      </c>
      <c r="CP6" s="36">
        <f t="shared" si="10"/>
        <v>59.44</v>
      </c>
      <c r="CQ6" s="36">
        <f t="shared" si="10"/>
        <v>63.99</v>
      </c>
      <c r="CR6" s="36">
        <f t="shared" si="10"/>
        <v>62.01</v>
      </c>
      <c r="CS6" s="36">
        <f t="shared" si="10"/>
        <v>60.68</v>
      </c>
      <c r="CT6" s="36">
        <f t="shared" si="10"/>
        <v>59.87</v>
      </c>
      <c r="CU6" s="36">
        <f t="shared" si="10"/>
        <v>59.59</v>
      </c>
      <c r="CV6" s="35" t="str">
        <f>IF(CV7="","",IF(CV7="-","【-】","【"&amp;SUBSTITUTE(TEXT(CV7,"#,##0.00"),"-","△")&amp;"】"))</f>
        <v>【56.28】</v>
      </c>
      <c r="CW6" s="36">
        <f>IF(CW7="",NA(),CW7)</f>
        <v>82.53</v>
      </c>
      <c r="CX6" s="36">
        <f t="shared" ref="CX6:DF6" si="11">IF(CX7="",NA(),CX7)</f>
        <v>79.650000000000006</v>
      </c>
      <c r="CY6" s="36">
        <f t="shared" si="11"/>
        <v>75.489999999999995</v>
      </c>
      <c r="CZ6" s="36">
        <f t="shared" si="11"/>
        <v>79.260000000000005</v>
      </c>
      <c r="DA6" s="36">
        <f t="shared" si="11"/>
        <v>77.61</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0.05</v>
      </c>
      <c r="EE6" s="36">
        <f t="shared" ref="EE6:EM6" si="14">IF(EE7="",NA(),EE7)</f>
        <v>0.01</v>
      </c>
      <c r="EF6" s="36">
        <f t="shared" si="14"/>
        <v>0.17</v>
      </c>
      <c r="EG6" s="36">
        <f t="shared" si="14"/>
        <v>0.34</v>
      </c>
      <c r="EH6" s="36">
        <f t="shared" si="14"/>
        <v>0.27</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262013</v>
      </c>
      <c r="D7" s="38">
        <v>47</v>
      </c>
      <c r="E7" s="38">
        <v>1</v>
      </c>
      <c r="F7" s="38">
        <v>0</v>
      </c>
      <c r="G7" s="38">
        <v>0</v>
      </c>
      <c r="H7" s="38" t="s">
        <v>110</v>
      </c>
      <c r="I7" s="38" t="s">
        <v>111</v>
      </c>
      <c r="J7" s="38" t="s">
        <v>112</v>
      </c>
      <c r="K7" s="38" t="s">
        <v>113</v>
      </c>
      <c r="L7" s="38" t="s">
        <v>114</v>
      </c>
      <c r="M7" s="38"/>
      <c r="N7" s="39" t="s">
        <v>115</v>
      </c>
      <c r="O7" s="39" t="s">
        <v>116</v>
      </c>
      <c r="P7" s="39">
        <v>16.12</v>
      </c>
      <c r="Q7" s="39">
        <v>3267</v>
      </c>
      <c r="R7" s="39">
        <v>79594</v>
      </c>
      <c r="S7" s="39">
        <v>552.54</v>
      </c>
      <c r="T7" s="39">
        <v>144.05000000000001</v>
      </c>
      <c r="U7" s="39">
        <v>12742</v>
      </c>
      <c r="V7" s="39">
        <v>66.34</v>
      </c>
      <c r="W7" s="39">
        <v>192.07</v>
      </c>
      <c r="X7" s="39">
        <v>69.3</v>
      </c>
      <c r="Y7" s="39">
        <v>68.11</v>
      </c>
      <c r="Z7" s="39">
        <v>68.02</v>
      </c>
      <c r="AA7" s="39">
        <v>70.14</v>
      </c>
      <c r="AB7" s="39">
        <v>76.260000000000005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1542.32</v>
      </c>
      <c r="BF7" s="39">
        <v>1313.25</v>
      </c>
      <c r="BG7" s="39">
        <v>1376.93</v>
      </c>
      <c r="BH7" s="39">
        <v>1262.99</v>
      </c>
      <c r="BI7" s="39">
        <v>1275.6099999999999</v>
      </c>
      <c r="BJ7" s="39">
        <v>1321.78</v>
      </c>
      <c r="BK7" s="39">
        <v>1326.51</v>
      </c>
      <c r="BL7" s="39">
        <v>1285.3599999999999</v>
      </c>
      <c r="BM7" s="39">
        <v>1246.73</v>
      </c>
      <c r="BN7" s="39">
        <v>1281.51</v>
      </c>
      <c r="BO7" s="39">
        <v>1280.76</v>
      </c>
      <c r="BP7" s="39">
        <v>44.08</v>
      </c>
      <c r="BQ7" s="39">
        <v>44.16</v>
      </c>
      <c r="BR7" s="39">
        <v>44.49</v>
      </c>
      <c r="BS7" s="39">
        <v>50.09</v>
      </c>
      <c r="BT7" s="39">
        <v>53.39</v>
      </c>
      <c r="BU7" s="39">
        <v>54.57</v>
      </c>
      <c r="BV7" s="39">
        <v>54.4</v>
      </c>
      <c r="BW7" s="39">
        <v>54.45</v>
      </c>
      <c r="BX7" s="39">
        <v>54.33</v>
      </c>
      <c r="BY7" s="39">
        <v>55.02</v>
      </c>
      <c r="BZ7" s="39">
        <v>53.06</v>
      </c>
      <c r="CA7" s="39">
        <v>409.89</v>
      </c>
      <c r="CB7" s="39">
        <v>418.07</v>
      </c>
      <c r="CC7" s="39">
        <v>425.36</v>
      </c>
      <c r="CD7" s="39">
        <v>379.33</v>
      </c>
      <c r="CE7" s="39">
        <v>350.33</v>
      </c>
      <c r="CF7" s="39">
        <v>318.02999999999997</v>
      </c>
      <c r="CG7" s="39">
        <v>325.14</v>
      </c>
      <c r="CH7" s="39">
        <v>332.75</v>
      </c>
      <c r="CI7" s="39">
        <v>341.05</v>
      </c>
      <c r="CJ7" s="39">
        <v>330.62</v>
      </c>
      <c r="CK7" s="39">
        <v>314.83</v>
      </c>
      <c r="CL7" s="39">
        <v>59.78</v>
      </c>
      <c r="CM7" s="39">
        <v>60.81</v>
      </c>
      <c r="CN7" s="39">
        <v>58.08</v>
      </c>
      <c r="CO7" s="39">
        <v>59.1</v>
      </c>
      <c r="CP7" s="39">
        <v>59.44</v>
      </c>
      <c r="CQ7" s="39">
        <v>63.99</v>
      </c>
      <c r="CR7" s="39">
        <v>62.01</v>
      </c>
      <c r="CS7" s="39">
        <v>60.68</v>
      </c>
      <c r="CT7" s="39">
        <v>59.87</v>
      </c>
      <c r="CU7" s="39">
        <v>59.59</v>
      </c>
      <c r="CV7" s="39">
        <v>56.28</v>
      </c>
      <c r="CW7" s="39">
        <v>82.53</v>
      </c>
      <c r="CX7" s="39">
        <v>79.650000000000006</v>
      </c>
      <c r="CY7" s="39">
        <v>75.489999999999995</v>
      </c>
      <c r="CZ7" s="39">
        <v>79.260000000000005</v>
      </c>
      <c r="DA7" s="39">
        <v>77.61</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0.05</v>
      </c>
      <c r="EE7" s="39">
        <v>0.01</v>
      </c>
      <c r="EF7" s="39">
        <v>0.17</v>
      </c>
      <c r="EG7" s="39">
        <v>0.34</v>
      </c>
      <c r="EH7" s="39">
        <v>0.27</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117</v>
      </c>
      <c r="C9" s="41" t="s">
        <v>118</v>
      </c>
      <c r="D9" s="41" t="s">
        <v>119</v>
      </c>
      <c r="E9" s="41" t="s">
        <v>120</v>
      </c>
      <c r="F9" s="41" t="s">
        <v>121</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60</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2018-02-09T00:37:57Z</cp:lastPrinted>
  <dcterms:modified xsi:type="dcterms:W3CDTF">2018-02-13T23:56:22Z</dcterms:modified>
</cp:coreProperties>
</file>