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78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<sst xmlns="http://schemas.openxmlformats.org/spreadsheetml/2006/main" count="226" uniqueCount="111">
  <si>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</si>
  <si>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</si>
  <si>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</si>
  <si>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</si>
  <si>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</si>
  <si>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</si>
  <si>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</si>
  <si>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</si>
  <si>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</si>
  <si>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</si>
  <si>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</si>
  <si>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</si>
  <si>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</si>
  <si>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</si>
  <si>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</si>
  <si>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</si>
  <si>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</si>
  <si>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</si>
  <si>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</si>
  <si>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</si>
  <si>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</si>
  <si>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</si>
  <si>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</si>
  <si>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</si>
  <si>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</si>
  <si>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</si>
  <si>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</si>
  <si>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</si>
  <si>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</si>
  <si>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</si>
  <si>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</si>
  <si>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</si>
  <si>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</si>
  <si>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</si>
  <si>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</si>
  <si>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</si>
  <si>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</si>
  <si>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</si>
  <si>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</si>
  <si>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</si>
  <si>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</si>
  <si>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</si>
  <si>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</si>
  <si>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</si>
  <si>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</si>
  <si>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</si>
  <si>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</si>
  <si>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</si>
  <si>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</si>
  <si>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</si>
  <si>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</si>
  <si>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</si>
  <si>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</si>
  <si>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</si>
  <si>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</si>
  <si>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</si>
  <si>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</si>
  <si>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</si>
  <si>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</si>
  <si>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</si>
  <si>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</si>
  <si>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</si>
  <si>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</si>
  <si>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</si>
  <si>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</si>
  <si>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</si>
  <si>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</si>
  <si>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</si>
  <si>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</si>
  <si>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</si>
  <si>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</si>
  <si>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</si>
  <si>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</si>
  <si>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</si>
  <si>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</si>
  <si>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</si>
  <si>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</si>
  <si>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</si>
  <si>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</si>
  <si>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</si>
  <si>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</si>
  <si>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</si>
  <si>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</si>
  <si>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</si>
  <si>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</si>
  <si>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</si>
  <si>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</si>
  <si>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</si>
  <si>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</si>
  <si>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</si>
  <si>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</si>
  <si>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</si>
  <si>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</si>
  <si>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</si>
  <si>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</si>
  <si>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</si>
  <si>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</si>
  <si>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</si>
  <si>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</si>
  <si>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</si>
  <si>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</si>
  <si>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</si>
  <si>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</si>
  <si>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</si>
  <si>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</si>
  <si>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</si>
  <si>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</si>
  <si>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</si>
  <si>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渠老朽化率については、データがないため不明であるが、平成３１年４月からの公営企業法適用に向け企業会計化の準備を進めており、現在そのために資産調査を行っているところである。
　③管渠改善率については、まだ管渠の更新の時期には至っていないため、更新や改良は行っておらずゼロである。</t>
    <phoneticPr fontId="4"/>
  </si>
  <si>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本市の使用料は府内で最も高く、使用料の増額は厳しい状況である。公営企業は独立採算が原則とは言え、公共サービスは等しい負担であるべきであり、全国的に均衡のとれた財政支援が望まれる。
　今後、使用水量が大きく増加する見込みは無く、処理場及び管渠等が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phoneticPr fontId="4"/>
  </si>
  <si>
    <t>　①収益的収支比率は昨年度より改善したが、平成28年4月1日に京都府の流域下水道施設が本市へ移管され流域下水道負担金を精算したため一時的に支出が大きく減少したことによる。⑤経費回収率も同様に改善したが、同様の要因によるところが大きい。今後も一層の経費節減、事業の効率的運営に努め、未接続者への下水道加入促進、使用料徴収率の向上を図っていく必要がある。
　④企業債残高対事業規模比率は、昨年度よりやや増加した。京都府から流域下水道施設の移管を受け、その債務も承継したので、平成28年度は大きな増加が見込まれる。
　⑥汚水処理原価は、流域下水道施設の移管を控えて平成26年度までは流域下水道関連経費が一時的に増えていたが、逆に平成27年度は流域下水道負担金の精算により支出が大きく減少したため、汚水処理原価も減少した。
　⑧水洗化率は、平成27年度現在90％を超えた。未接続世帯も一定残っているが、区画整理事業の関係で下水道工事の目途が立っていない地域があり、区画整理事業の早期進捗が待たれる。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</si>
</sst>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87680"/>
        <c:axId val="1036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03687680"/>
        <c:axId val="103689600"/>
      </c:lineChart>
      <c:dateAx>
        <c:axId val="103687680"/>
        <c:scaling>
          <c:orientation val="minMax"/>
        </c:scaling>
        <c:delete val="1"/>
        <c:axPos val="b"/>
        <c:numFmt formatCode="ge" sourceLinked="1"/>
        <c:majorTickMark val="none"/>
        <c:minorTickMark val="none"/>
        <c:tickLblPos val="none"/>
        <c:crossAx val="103689600"/>
        <c:crosses val="autoZero"/>
        <c:auto val="1"/>
        <c:lblOffset val="100"/>
        <c:baseTimeUnit val="years"/>
      </c:dateAx>
      <c:valAx>
        <c:axId val="1036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958400"/>
        <c:axId val="1039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54.67</c:v>
                </c:pt>
              </c:numCache>
            </c:numRef>
          </c:val>
          <c:smooth val="0"/>
        </c:ser>
        <c:dLbls>
          <c:showLegendKey val="0"/>
          <c:showVal val="0"/>
          <c:showCatName val="0"/>
          <c:showSerName val="0"/>
          <c:showPercent val="0"/>
          <c:showBubbleSize val="0"/>
        </c:dLbls>
        <c:marker val="1"/>
        <c:smooth val="0"/>
        <c:axId val="103958400"/>
        <c:axId val="103968768"/>
      </c:lineChart>
      <c:dateAx>
        <c:axId val="103958400"/>
        <c:scaling>
          <c:orientation val="minMax"/>
        </c:scaling>
        <c:delete val="1"/>
        <c:axPos val="b"/>
        <c:numFmt formatCode="ge" sourceLinked="1"/>
        <c:majorTickMark val="none"/>
        <c:minorTickMark val="none"/>
        <c:tickLblPos val="none"/>
        <c:crossAx val="103968768"/>
        <c:crosses val="autoZero"/>
        <c:auto val="1"/>
        <c:lblOffset val="100"/>
        <c:baseTimeUnit val="years"/>
      </c:dateAx>
      <c:valAx>
        <c:axId val="103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80.66</c:v>
                </c:pt>
                <c:pt idx="1">
                  <c:v>83.96</c:v>
                </c:pt>
                <c:pt idx="2">
                  <c:v>85.81</c:v>
                </c:pt>
                <c:pt idx="3">
                  <c:v>87.22</c:v>
                </c:pt>
                <c:pt idx="4">
                  <c:v>90.34</c:v>
                </c:pt>
              </c:numCache>
            </c:numRef>
          </c:val>
        </c:ser>
        <c:dLbls>
          <c:showLegendKey val="0"/>
          <c:showVal val="0"/>
          <c:showCatName val="0"/>
          <c:showSerName val="0"/>
          <c:showPercent val="0"/>
          <c:showBubbleSize val="0"/>
        </c:dLbls>
        <c:gapWidth val="150"/>
        <c:axId val="103990784"/>
        <c:axId val="1039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83.8</c:v>
                </c:pt>
              </c:numCache>
            </c:numRef>
          </c:val>
          <c:smooth val="0"/>
        </c:ser>
        <c:dLbls>
          <c:showLegendKey val="0"/>
          <c:showVal val="0"/>
          <c:showCatName val="0"/>
          <c:showSerName val="0"/>
          <c:showPercent val="0"/>
          <c:showBubbleSize val="0"/>
        </c:dLbls>
        <c:marker val="1"/>
        <c:smooth val="0"/>
        <c:axId val="103990784"/>
        <c:axId val="103992704"/>
      </c:lineChart>
      <c:dateAx>
        <c:axId val="103990784"/>
        <c:scaling>
          <c:orientation val="minMax"/>
        </c:scaling>
        <c:delete val="1"/>
        <c:axPos val="b"/>
        <c:numFmt formatCode="ge" sourceLinked="1"/>
        <c:majorTickMark val="none"/>
        <c:minorTickMark val="none"/>
        <c:tickLblPos val="none"/>
        <c:crossAx val="103992704"/>
        <c:crosses val="autoZero"/>
        <c:auto val="1"/>
        <c:lblOffset val="100"/>
        <c:baseTimeUnit val="years"/>
      </c:dateAx>
      <c:valAx>
        <c:axId val="1039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72.400000000000006</c:v>
                </c:pt>
                <c:pt idx="1">
                  <c:v>71.760000000000005</c:v>
                </c:pt>
                <c:pt idx="2">
                  <c:v>69.94</c:v>
                </c:pt>
                <c:pt idx="3">
                  <c:v>74.209999999999994</c:v>
                </c:pt>
                <c:pt idx="4">
                  <c:v>76.150000000000006</c:v>
                </c:pt>
              </c:numCache>
            </c:numRef>
          </c:val>
        </c:ser>
        <c:dLbls>
          <c:showLegendKey val="0"/>
          <c:showVal val="0"/>
          <c:showCatName val="0"/>
          <c:showSerName val="0"/>
          <c:showPercent val="0"/>
          <c:showBubbleSize val="0"/>
        </c:dLbls>
        <c:gapWidth val="150"/>
        <c:axId val="103715968"/>
        <c:axId val="1037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15968"/>
        <c:axId val="103717888"/>
      </c:lineChart>
      <c:dateAx>
        <c:axId val="103715968"/>
        <c:scaling>
          <c:orientation val="minMax"/>
        </c:scaling>
        <c:delete val="1"/>
        <c:axPos val="b"/>
        <c:numFmt formatCode="ge" sourceLinked="1"/>
        <c:majorTickMark val="none"/>
        <c:minorTickMark val="none"/>
        <c:tickLblPos val="none"/>
        <c:crossAx val="103717888"/>
        <c:crosses val="autoZero"/>
        <c:auto val="1"/>
        <c:lblOffset val="100"/>
        <c:baseTimeUnit val="years"/>
      </c:dateAx>
      <c:valAx>
        <c:axId val="1037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48352"/>
        <c:axId val="1037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48352"/>
        <c:axId val="103750272"/>
      </c:lineChart>
      <c:dateAx>
        <c:axId val="103748352"/>
        <c:scaling>
          <c:orientation val="minMax"/>
        </c:scaling>
        <c:delete val="1"/>
        <c:axPos val="b"/>
        <c:numFmt formatCode="ge" sourceLinked="1"/>
        <c:majorTickMark val="none"/>
        <c:minorTickMark val="none"/>
        <c:tickLblPos val="none"/>
        <c:crossAx val="103750272"/>
        <c:crosses val="autoZero"/>
        <c:auto val="1"/>
        <c:lblOffset val="100"/>
        <c:baseTimeUnit val="years"/>
      </c:dateAx>
      <c:valAx>
        <c:axId val="1037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76640"/>
        <c:axId val="1037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76640"/>
        <c:axId val="103778560"/>
      </c:lineChart>
      <c:dateAx>
        <c:axId val="103776640"/>
        <c:scaling>
          <c:orientation val="minMax"/>
        </c:scaling>
        <c:delete val="1"/>
        <c:axPos val="b"/>
        <c:numFmt formatCode="ge" sourceLinked="1"/>
        <c:majorTickMark val="none"/>
        <c:minorTickMark val="none"/>
        <c:tickLblPos val="none"/>
        <c:crossAx val="103778560"/>
        <c:crosses val="autoZero"/>
        <c:auto val="1"/>
        <c:lblOffset val="100"/>
        <c:baseTimeUnit val="years"/>
      </c:dateAx>
      <c:valAx>
        <c:axId val="1037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04928"/>
        <c:axId val="1038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04928"/>
        <c:axId val="103806848"/>
      </c:lineChart>
      <c:dateAx>
        <c:axId val="103804928"/>
        <c:scaling>
          <c:orientation val="minMax"/>
        </c:scaling>
        <c:delete val="1"/>
        <c:axPos val="b"/>
        <c:numFmt formatCode="ge" sourceLinked="1"/>
        <c:majorTickMark val="none"/>
        <c:minorTickMark val="none"/>
        <c:tickLblPos val="none"/>
        <c:crossAx val="103806848"/>
        <c:crosses val="autoZero"/>
        <c:auto val="1"/>
        <c:lblOffset val="100"/>
        <c:baseTimeUnit val="years"/>
      </c:dateAx>
      <c:valAx>
        <c:axId val="1038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28864"/>
        <c:axId val="1038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28864"/>
        <c:axId val="103835136"/>
      </c:lineChart>
      <c:dateAx>
        <c:axId val="103828864"/>
        <c:scaling>
          <c:orientation val="minMax"/>
        </c:scaling>
        <c:delete val="1"/>
        <c:axPos val="b"/>
        <c:numFmt formatCode="ge" sourceLinked="1"/>
        <c:majorTickMark val="none"/>
        <c:minorTickMark val="none"/>
        <c:tickLblPos val="none"/>
        <c:crossAx val="103835136"/>
        <c:crosses val="autoZero"/>
        <c:auto val="1"/>
        <c:lblOffset val="100"/>
        <c:baseTimeUnit val="years"/>
      </c:dateAx>
      <c:valAx>
        <c:axId val="1038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1050.3</c:v>
                </c:pt>
                <c:pt idx="1">
                  <c:v>1043.9100000000001</c:v>
                </c:pt>
                <c:pt idx="2">
                  <c:v>1256.27</c:v>
                </c:pt>
                <c:pt idx="3">
                  <c:v>341.14</c:v>
                </c:pt>
                <c:pt idx="4">
                  <c:v>342.93</c:v>
                </c:pt>
              </c:numCache>
            </c:numRef>
          </c:val>
        </c:ser>
        <c:dLbls>
          <c:showLegendKey val="0"/>
          <c:showVal val="0"/>
          <c:showCatName val="0"/>
          <c:showSerName val="0"/>
          <c:showPercent val="0"/>
          <c:showBubbleSize val="0"/>
        </c:dLbls>
        <c:gapWidth val="150"/>
        <c:axId val="103848960"/>
        <c:axId val="1038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1118.56</c:v>
                </c:pt>
              </c:numCache>
            </c:numRef>
          </c:val>
          <c:smooth val="0"/>
        </c:ser>
        <c:dLbls>
          <c:showLegendKey val="0"/>
          <c:showVal val="0"/>
          <c:showCatName val="0"/>
          <c:showSerName val="0"/>
          <c:showPercent val="0"/>
          <c:showBubbleSize val="0"/>
        </c:dLbls>
        <c:marker val="1"/>
        <c:smooth val="0"/>
        <c:axId val="103848960"/>
        <c:axId val="103867520"/>
      </c:lineChart>
      <c:dateAx>
        <c:axId val="103848960"/>
        <c:scaling>
          <c:orientation val="minMax"/>
        </c:scaling>
        <c:delete val="1"/>
        <c:axPos val="b"/>
        <c:numFmt formatCode="ge" sourceLinked="1"/>
        <c:majorTickMark val="none"/>
        <c:minorTickMark val="none"/>
        <c:tickLblPos val="none"/>
        <c:crossAx val="103867520"/>
        <c:crosses val="autoZero"/>
        <c:auto val="1"/>
        <c:lblOffset val="100"/>
        <c:baseTimeUnit val="years"/>
      </c:dateAx>
      <c:valAx>
        <c:axId val="1038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60.63</c:v>
                </c:pt>
                <c:pt idx="1">
                  <c:v>62.47</c:v>
                </c:pt>
                <c:pt idx="2">
                  <c:v>54.39</c:v>
                </c:pt>
                <c:pt idx="3">
                  <c:v>67.540000000000006</c:v>
                </c:pt>
                <c:pt idx="4">
                  <c:v>89.34</c:v>
                </c:pt>
              </c:numCache>
            </c:numRef>
          </c:val>
        </c:ser>
        <c:dLbls>
          <c:showLegendKey val="0"/>
          <c:showVal val="0"/>
          <c:showCatName val="0"/>
          <c:showSerName val="0"/>
          <c:showPercent val="0"/>
          <c:showBubbleSize val="0"/>
        </c:dLbls>
        <c:gapWidth val="150"/>
        <c:axId val="103889536"/>
        <c:axId val="1038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3889536"/>
        <c:axId val="103891712"/>
      </c:lineChart>
      <c:dateAx>
        <c:axId val="103889536"/>
        <c:scaling>
          <c:orientation val="minMax"/>
        </c:scaling>
        <c:delete val="1"/>
        <c:axPos val="b"/>
        <c:numFmt formatCode="ge" sourceLinked="1"/>
        <c:majorTickMark val="none"/>
        <c:minorTickMark val="none"/>
        <c:tickLblPos val="none"/>
        <c:crossAx val="103891712"/>
        <c:crosses val="autoZero"/>
        <c:auto val="1"/>
        <c:lblOffset val="100"/>
        <c:baseTimeUnit val="years"/>
      </c:dateAx>
      <c:valAx>
        <c:axId val="1038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309</c:v>
                </c:pt>
                <c:pt idx="1">
                  <c:v>299.8</c:v>
                </c:pt>
                <c:pt idx="2">
                  <c:v>345.22</c:v>
                </c:pt>
                <c:pt idx="3">
                  <c:v>291.04000000000002</c:v>
                </c:pt>
                <c:pt idx="4">
                  <c:v>222.04</c:v>
                </c:pt>
              </c:numCache>
            </c:numRef>
          </c:val>
        </c:ser>
        <c:dLbls>
          <c:showLegendKey val="0"/>
          <c:showVal val="0"/>
          <c:showCatName val="0"/>
          <c:showSerName val="0"/>
          <c:showPercent val="0"/>
          <c:showBubbleSize val="0"/>
        </c:dLbls>
        <c:gapWidth val="150"/>
        <c:axId val="103926016"/>
        <c:axId val="1039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215.28</c:v>
                </c:pt>
              </c:numCache>
            </c:numRef>
          </c:val>
          <c:smooth val="0"/>
        </c:ser>
        <c:dLbls>
          <c:showLegendKey val="0"/>
          <c:showVal val="0"/>
          <c:showCatName val="0"/>
          <c:showSerName val="0"/>
          <c:showPercent val="0"/>
          <c:showBubbleSize val="0"/>
        </c:dLbls>
        <c:marker val="1"/>
        <c:smooth val="0"/>
        <c:axId val="103926016"/>
        <c:axId val="103928192"/>
      </c:lineChart>
      <c:dateAx>
        <c:axId val="103926016"/>
        <c:scaling>
          <c:orientation val="minMax"/>
        </c:scaling>
        <c:delete val="1"/>
        <c:axPos val="b"/>
        <c:numFmt formatCode="ge" sourceLinked="1"/>
        <c:majorTickMark val="none"/>
        <c:minorTickMark val="none"/>
        <c:tickLblPos val="none"/>
        <c:crossAx val="103928192"/>
        <c:crosses val="autoZero"/>
        <c:auto val="1"/>
        <c:lblOffset val="100"/>
        <c:baseTimeUnit val="years"/>
      </c:dateAx>
      <c:valAx>
        <c:axId val="1039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A29" zoomScale="85" zoomScaleNormal="85" workbookViewId="0">
      <selection activeCell="CQ43" sqref="CQ4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南丹市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32889</v>
      </c>
      <c r="AM8" s="64"/>
      <c r="AN8" s="64"/>
      <c r="AO8" s="64"/>
      <c r="AP8" s="64"/>
      <c r="AQ8" s="64"/>
      <c r="AR8" s="64"/>
      <c r="AS8" s="64"/>
      <c r="AT8" s="63">
        <f>データ!S6</f>
        <v>616.4</v>
      </c>
      <c r="AU8" s="63"/>
      <c r="AV8" s="63"/>
      <c r="AW8" s="63"/>
      <c r="AX8" s="63"/>
      <c r="AY8" s="63"/>
      <c r="AZ8" s="63"/>
      <c r="BA8" s="63"/>
      <c r="BB8" s="63">
        <f>データ!T6</f>
        <v>53.36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52.05</v>
      </c>
      <c r="Q10" s="63"/>
      <c r="R10" s="63"/>
      <c r="S10" s="63"/>
      <c r="T10" s="63"/>
      <c r="U10" s="63"/>
      <c r="V10" s="63"/>
      <c r="W10" s="63">
        <f>データ!P6</f>
        <v>87.77</v>
      </c>
      <c r="X10" s="63"/>
      <c r="Y10" s="63"/>
      <c r="Z10" s="63"/>
      <c r="AA10" s="63"/>
      <c r="AB10" s="63"/>
      <c r="AC10" s="63"/>
      <c r="AD10" s="64">
        <f>データ!Q6</f>
        <v>3360</v>
      </c>
      <c r="AE10" s="64"/>
      <c r="AF10" s="64"/>
      <c r="AG10" s="64"/>
      <c r="AH10" s="64"/>
      <c r="AI10" s="64"/>
      <c r="AJ10" s="64"/>
      <c r="AK10" s="2"/>
      <c r="AL10" s="64">
        <f>データ!U6</f>
        <v>17045</v>
      </c>
      <c r="AM10" s="64"/>
      <c r="AN10" s="64"/>
      <c r="AO10" s="64"/>
      <c r="AP10" s="64"/>
      <c r="AQ10" s="64"/>
      <c r="AR10" s="64"/>
      <c r="AS10" s="64"/>
      <c r="AT10" s="63">
        <f>データ!V6</f>
        <v>6.16</v>
      </c>
      <c r="AU10" s="63"/>
      <c r="AV10" s="63"/>
      <c r="AW10" s="63"/>
      <c r="AX10" s="63"/>
      <c r="AY10" s="63"/>
      <c r="AZ10" s="63"/>
      <c r="BA10" s="63"/>
      <c r="BB10" s="63">
        <f>データ!W6</f>
        <v>2767.05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262137</v>
      </c>
      <c r="D6" s="31">
        <f t="shared" si="3"/>
        <v>47</v>
      </c>
      <c r="E6" s="31">
        <f t="shared" si="3"/>
        <v>17</v>
      </c>
      <c r="F6" s="31">
        <f t="shared" si="3"/>
        <v>1</v>
      </c>
      <c r="G6" s="31">
        <f t="shared" si="3"/>
        <v>0</v>
      </c>
      <c r="H6" s="31" t="str">
        <f t="shared" si="3"/>
        <v>京都府　南丹市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52.05</v>
      </c>
      <c r="P6" s="32">
        <f t="shared" si="3"/>
        <v>87.77</v>
      </c>
      <c r="Q6" s="32">
        <f t="shared" si="3"/>
        <v>3360</v>
      </c>
      <c r="R6" s="32">
        <f t="shared" si="3"/>
        <v>32889</v>
      </c>
      <c r="S6" s="32">
        <f t="shared" si="3"/>
        <v>616.4</v>
      </c>
      <c r="T6" s="32">
        <f t="shared" si="3"/>
        <v>53.36</v>
      </c>
      <c r="U6" s="32">
        <f t="shared" si="3"/>
        <v>17045</v>
      </c>
      <c r="V6" s="32">
        <f t="shared" si="3"/>
        <v>6.16</v>
      </c>
      <c r="W6" s="32">
        <f t="shared" si="3"/>
        <v>2767.05</v>
      </c>
      <c r="X6" s="33">
        <f>IF(X7="",NA(),X7)</f>
        <v>72.400000000000006</v>
      </c>
      <c r="Y6" s="33">
        <f t="shared" ref="Y6:AG6" si="4">IF(Y7="",NA(),Y7)</f>
        <v>71.760000000000005</v>
      </c>
      <c r="Z6" s="33">
        <f t="shared" si="4"/>
        <v>69.94</v>
      </c>
      <c r="AA6" s="33">
        <f t="shared" si="4"/>
        <v>74.209999999999994</v>
      </c>
      <c r="AB6" s="33">
        <f t="shared" si="4"/>
        <v>76.150000000000006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1050.3</v>
      </c>
      <c r="BF6" s="33">
        <f t="shared" ref="BF6:BN6" si="7">IF(BF7="",NA(),BF7)</f>
        <v>1043.9100000000001</v>
      </c>
      <c r="BG6" s="33">
        <f t="shared" si="7"/>
        <v>1256.27</v>
      </c>
      <c r="BH6" s="33">
        <f t="shared" si="7"/>
        <v>341.14</v>
      </c>
      <c r="BI6" s="33">
        <f t="shared" si="7"/>
        <v>342.93</v>
      </c>
      <c r="BJ6" s="33">
        <f t="shared" si="7"/>
        <v>1749.66</v>
      </c>
      <c r="BK6" s="33">
        <f t="shared" si="7"/>
        <v>1574.53</v>
      </c>
      <c r="BL6" s="33">
        <f t="shared" si="7"/>
        <v>1209.95</v>
      </c>
      <c r="BM6" s="33">
        <f t="shared" si="7"/>
        <v>1136.5</v>
      </c>
      <c r="BN6" s="33">
        <f t="shared" si="7"/>
        <v>1118.56</v>
      </c>
      <c r="BO6" s="32" t="str">
        <f>IF(BO7="","",IF(BO7="-","【-】","【"&amp;SUBSTITUTE(TEXT(BO7,"#,##0.00"),"-","△")&amp;"】"))</f>
        <v>【763.62】</v>
      </c>
      <c r="BP6" s="33">
        <f>IF(BP7="",NA(),BP7)</f>
        <v>60.63</v>
      </c>
      <c r="BQ6" s="33">
        <f t="shared" ref="BQ6:BY6" si="8">IF(BQ7="",NA(),BQ7)</f>
        <v>62.47</v>
      </c>
      <c r="BR6" s="33">
        <f t="shared" si="8"/>
        <v>54.39</v>
      </c>
      <c r="BS6" s="33">
        <f t="shared" si="8"/>
        <v>67.540000000000006</v>
      </c>
      <c r="BT6" s="33">
        <f t="shared" si="8"/>
        <v>89.34</v>
      </c>
      <c r="BU6" s="33">
        <f t="shared" si="8"/>
        <v>54.46</v>
      </c>
      <c r="BV6" s="33">
        <f t="shared" si="8"/>
        <v>57.36</v>
      </c>
      <c r="BW6" s="33">
        <f t="shared" si="8"/>
        <v>69.48</v>
      </c>
      <c r="BX6" s="33">
        <f t="shared" si="8"/>
        <v>71.650000000000006</v>
      </c>
      <c r="BY6" s="33">
        <f t="shared" si="8"/>
        <v>72.33</v>
      </c>
      <c r="BZ6" s="32" t="str">
        <f>IF(BZ7="","",IF(BZ7="-","【-】","【"&amp;SUBSTITUTE(TEXT(BZ7,"#,##0.00"),"-","△")&amp;"】"))</f>
        <v>【98.53】</v>
      </c>
      <c r="CA6" s="33">
        <f>IF(CA7="",NA(),CA7)</f>
        <v>309</v>
      </c>
      <c r="CB6" s="33">
        <f t="shared" ref="CB6:CJ6" si="9">IF(CB7="",NA(),CB7)</f>
        <v>299.8</v>
      </c>
      <c r="CC6" s="33">
        <f t="shared" si="9"/>
        <v>345.22</v>
      </c>
      <c r="CD6" s="33">
        <f t="shared" si="9"/>
        <v>291.04000000000002</v>
      </c>
      <c r="CE6" s="33">
        <f t="shared" si="9"/>
        <v>222.04</v>
      </c>
      <c r="CF6" s="33">
        <f t="shared" si="9"/>
        <v>293.08999999999997</v>
      </c>
      <c r="CG6" s="33">
        <f t="shared" si="9"/>
        <v>279.91000000000003</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55.81</v>
      </c>
      <c r="CT6" s="33">
        <f t="shared" si="10"/>
        <v>54.44</v>
      </c>
      <c r="CU6" s="33">
        <f t="shared" si="10"/>
        <v>54.67</v>
      </c>
      <c r="CV6" s="32" t="str">
        <f>IF(CV7="","",IF(CV7="-","【-】","【"&amp;SUBSTITUTE(TEXT(CV7,"#,##0.00"),"-","△")&amp;"】"))</f>
        <v>【60.01】</v>
      </c>
      <c r="CW6" s="33">
        <f>IF(CW7="",NA(),CW7)</f>
        <v>80.66</v>
      </c>
      <c r="CX6" s="33">
        <f t="shared" ref="CX6:DF6" si="11">IF(CX7="",NA(),CX7)</f>
        <v>83.96</v>
      </c>
      <c r="CY6" s="33">
        <f t="shared" si="11"/>
        <v>85.81</v>
      </c>
      <c r="CZ6" s="33">
        <f t="shared" si="11"/>
        <v>87.22</v>
      </c>
      <c r="DA6" s="33">
        <f t="shared" si="11"/>
        <v>90.34</v>
      </c>
      <c r="DB6" s="33">
        <f t="shared" si="11"/>
        <v>65.599999999999994</v>
      </c>
      <c r="DC6" s="33">
        <f t="shared" si="11"/>
        <v>66</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0.11</v>
      </c>
      <c r="EN6" s="32" t="str">
        <f>IF(EN7="","",IF(EN7="-","【-】","【"&amp;SUBSTITUTE(TEXT(EN7,"#,##0.00"),"-","△")&amp;"】"))</f>
        <v>【0.23】</v>
      </c>
    </row>
    <row r="7" spans="1:144" s="34" customFormat="1">
      <c r="A7" s="26"/>
      <c r="B7" s="35">
        <v>2015</v>
      </c>
      <c r="C7" s="35">
        <v>262137</v>
      </c>
      <c r="D7" s="35">
        <v>47</v>
      </c>
      <c r="E7" s="35">
        <v>17</v>
      </c>
      <c r="F7" s="35">
        <v>1</v>
      </c>
      <c r="G7" s="35">
        <v>0</v>
      </c>
      <c r="H7" s="35" t="s">
        <v>96</v>
      </c>
      <c r="I7" s="35" t="s">
        <v>97</v>
      </c>
      <c r="J7" s="35" t="s">
        <v>98</v>
      </c>
      <c r="K7" s="35" t="s">
        <v>99</v>
      </c>
      <c r="L7" s="35" t="s">
        <v>100</v>
      </c>
      <c r="M7" s="36" t="s">
        <v>101</v>
      </c>
      <c r="N7" s="36" t="s">
        <v>102</v>
      </c>
      <c r="O7" s="36">
        <v>52.05</v>
      </c>
      <c r="P7" s="36">
        <v>87.77</v>
      </c>
      <c r="Q7" s="36">
        <v>3360</v>
      </c>
      <c r="R7" s="36">
        <v>32889</v>
      </c>
      <c r="S7" s="36">
        <v>616.4</v>
      </c>
      <c r="T7" s="36">
        <v>53.36</v>
      </c>
      <c r="U7" s="36">
        <v>17045</v>
      </c>
      <c r="V7" s="36">
        <v>6.16</v>
      </c>
      <c r="W7" s="36">
        <v>2767.05</v>
      </c>
      <c r="X7" s="36">
        <v>72.400000000000006</v>
      </c>
      <c r="Y7" s="36">
        <v>71.760000000000005</v>
      </c>
      <c r="Z7" s="36">
        <v>69.94</v>
      </c>
      <c r="AA7" s="36">
        <v>74.209999999999994</v>
      </c>
      <c r="AB7" s="36">
        <v>76.150000000000006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1050.3</v>
      </c>
      <c r="BF7" s="36">
        <v>1043.9100000000001</v>
      </c>
      <c r="BG7" s="36">
        <v>1256.27</v>
      </c>
      <c r="BH7" s="36">
        <v>341.14</v>
      </c>
      <c r="BI7" s="36">
        <v>342.93</v>
      </c>
      <c r="BJ7" s="36">
        <v>1749.66</v>
      </c>
      <c r="BK7" s="36">
        <v>1574.53</v>
      </c>
      <c r="BL7" s="36">
        <v>1209.95</v>
      </c>
      <c r="BM7" s="36">
        <v>1136.5</v>
      </c>
      <c r="BN7" s="36">
        <v>1118.56</v>
      </c>
      <c r="BO7" s="36">
        <v>763.62</v>
      </c>
      <c r="BP7" s="36">
        <v>60.63</v>
      </c>
      <c r="BQ7" s="36">
        <v>62.47</v>
      </c>
      <c r="BR7" s="36">
        <v>54.39</v>
      </c>
      <c r="BS7" s="36">
        <v>67.540000000000006</v>
      </c>
      <c r="BT7" s="36">
        <v>89.34</v>
      </c>
      <c r="BU7" s="36">
        <v>54.46</v>
      </c>
      <c r="BV7" s="36">
        <v>57.36</v>
      </c>
      <c r="BW7" s="36">
        <v>69.48</v>
      </c>
      <c r="BX7" s="36">
        <v>71.650000000000006</v>
      </c>
      <c r="BY7" s="36">
        <v>72.33</v>
      </c>
      <c r="BZ7" s="36">
        <v>98.53</v>
      </c>
      <c r="CA7" s="36">
        <v>309</v>
      </c>
      <c r="CB7" s="36">
        <v>299.8</v>
      </c>
      <c r="CC7" s="36">
        <v>345.22</v>
      </c>
      <c r="CD7" s="36">
        <v>291.04000000000002</v>
      </c>
      <c r="CE7" s="36">
        <v>222.04</v>
      </c>
      <c r="CF7" s="36">
        <v>293.08999999999997</v>
      </c>
      <c r="CG7" s="36">
        <v>279.91000000000003</v>
      </c>
      <c r="CH7" s="36">
        <v>220.67</v>
      </c>
      <c r="CI7" s="36">
        <v>217.82</v>
      </c>
      <c r="CJ7" s="36">
        <v>215.28</v>
      </c>
      <c r="CK7" s="36">
        <v>139.69999999999999</v>
      </c>
      <c r="CL7" s="36" t="s">
        <v>101</v>
      </c>
      <c r="CM7" s="36" t="s">
        <v>101</v>
      </c>
      <c r="CN7" s="36" t="s">
        <v>101</v>
      </c>
      <c r="CO7" s="36" t="s">
        <v>101</v>
      </c>
      <c r="CP7" s="36" t="s">
        <v>101</v>
      </c>
      <c r="CQ7" s="36">
        <v>38.950000000000003</v>
      </c>
      <c r="CR7" s="36">
        <v>40.07</v>
      </c>
      <c r="CS7" s="36">
        <v>55.81</v>
      </c>
      <c r="CT7" s="36">
        <v>54.44</v>
      </c>
      <c r="CU7" s="36">
        <v>54.67</v>
      </c>
      <c r="CV7" s="36">
        <v>60.01</v>
      </c>
      <c r="CW7" s="36">
        <v>80.66</v>
      </c>
      <c r="CX7" s="36">
        <v>83.96</v>
      </c>
      <c r="CY7" s="36">
        <v>85.81</v>
      </c>
      <c r="CZ7" s="36">
        <v>87.22</v>
      </c>
      <c r="DA7" s="36">
        <v>90.34</v>
      </c>
      <c r="DB7" s="36">
        <v>65.599999999999994</v>
      </c>
      <c r="DC7" s="36">
        <v>66</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2017-02-15T07:59:02Z</cp:lastPrinted>
  <dcterms:modified xsi:type="dcterms:W3CDTF">2017-02-15T08:03:53Z</dcterms:modified>
</cp:coreProperties>
</file>