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2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<sst xmlns="http://schemas.openxmlformats.org/spreadsheetml/2006/main" count="217" uniqueCount="107">
  <si>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</si>
  <si>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</si>
  <si>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</si>
  <si>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</si>
  <si>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</si>
  <si>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</si>
  <si>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</si>
  <si>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</si>
  <si>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</si>
  <si>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</si>
  <si>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</si>
  <si>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</si>
  <si>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</si>
  <si>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</si>
  <si>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</si>
  <si>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</si>
  <si>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</si>
  <si>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</si>
  <si>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</si>
  <si>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</si>
  <si>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</si>
  <si>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</si>
  <si>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</si>
  <si>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</si>
  <si>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</si>
  <si>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</si>
  <si>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</si>
  <si>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</si>
  <si>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</si>
  <si>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</si>
  <si>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</si>
  <si>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</si>
  <si>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</si>
  <si>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</si>
  <si>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</si>
  <si>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</si>
  <si>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</si>
  <si>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</si>
  <si>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</si>
  <si>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</si>
  <si>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</si>
  <si>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</si>
  <si>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</si>
  <si>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</si>
  <si>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</si>
  <si>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</si>
  <si>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</si>
  <si>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</si>
  <si>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</si>
  <si>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</si>
  <si>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</si>
  <si>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</si>
  <si>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</si>
  <si>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</si>
  <si>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</si>
  <si>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</si>
  <si>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</si>
  <si>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</si>
  <si>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</si>
  <si>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</si>
  <si>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</si>
  <si>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</si>
  <si>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</si>
  <si>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</si>
  <si>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</si>
  <si>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</si>
  <si>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</si>
  <si>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</si>
  <si>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</si>
  <si>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</si>
  <si>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</si>
  <si>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</si>
  <si>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</si>
  <si>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</si>
  <si>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</si>
  <si>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</si>
  <si>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</si>
  <si>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</si>
  <si>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</si>
  <si>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</si>
  <si>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</si>
  <si>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</si>
  <si>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</si>
  <si>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</si>
  <si>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</si>
  <si>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</si>
  <si>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</si>
  <si>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</si>
  <si>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</si>
  <si>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</si>
  <si>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</si>
  <si>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</si>
  <si>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</si>
  <si>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向日市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</si>
  <si>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</si>
  <si>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</si>
  <si>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</si>
  <si>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</si>
  <si>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</si>
  <si>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</si>
  <si>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</si>
  <si>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</si>
  <si>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</si>
  <si>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</si>
  <si>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今後もアセットマネジメントにより、管路更新を進めていくため、建設改良費の増加と、それに伴う企業債の増加が見込まれます。
　本市においては人口が増加傾向にあるため、給水収益を確保しつつ、将来世代へ過度な負担とならないよう、企業債をコントロールし、財政面での安定的な経営を行っていく必要があると考えております。</t>
    <rPh sb="1" eb="3">
      <t>コンゴ</t>
    </rPh>
    <rPh sb="18" eb="20">
      <t>カンロ</t>
    </rPh>
    <rPh sb="20" eb="22">
      <t>コウシン</t>
    </rPh>
    <rPh sb="23" eb="24">
      <t>スス</t>
    </rPh>
    <rPh sb="31" eb="33">
      <t>ケンセツ</t>
    </rPh>
    <rPh sb="33" eb="35">
      <t>カイリョウ</t>
    </rPh>
    <rPh sb="35" eb="36">
      <t>ヒ</t>
    </rPh>
    <rPh sb="37" eb="39">
      <t>ゾウカ</t>
    </rPh>
    <rPh sb="44" eb="45">
      <t>トモナ</t>
    </rPh>
    <rPh sb="46" eb="48">
      <t>キギョウ</t>
    </rPh>
    <rPh sb="48" eb="49">
      <t>サイ</t>
    </rPh>
    <rPh sb="50" eb="52">
      <t>ゾウカ</t>
    </rPh>
    <rPh sb="53" eb="55">
      <t>ミコ</t>
    </rPh>
    <rPh sb="62" eb="64">
      <t>ホンシ</t>
    </rPh>
    <rPh sb="69" eb="71">
      <t>ジンコウ</t>
    </rPh>
    <rPh sb="72" eb="74">
      <t>ゾウカ</t>
    </rPh>
    <rPh sb="74" eb="76">
      <t>ケイコウ</t>
    </rPh>
    <rPh sb="82" eb="84">
      <t>キュウスイ</t>
    </rPh>
    <rPh sb="84" eb="86">
      <t>シュウエキ</t>
    </rPh>
    <rPh sb="87" eb="89">
      <t>カクホ</t>
    </rPh>
    <rPh sb="93" eb="95">
      <t>ショウライ</t>
    </rPh>
    <rPh sb="95" eb="97">
      <t>セダイ</t>
    </rPh>
    <rPh sb="98" eb="100">
      <t>カド</t>
    </rPh>
    <rPh sb="101" eb="103">
      <t>フタン</t>
    </rPh>
    <rPh sb="111" eb="113">
      <t>キギョウ</t>
    </rPh>
    <rPh sb="113" eb="114">
      <t>サイ</t>
    </rPh>
    <rPh sb="123" eb="126">
      <t>ザイセイメン</t>
    </rPh>
    <rPh sb="128" eb="131">
      <t>アンテイテキ</t>
    </rPh>
    <rPh sb="132" eb="134">
      <t>ケイエイ</t>
    </rPh>
    <rPh sb="135" eb="136">
      <t>オコナ</t>
    </rPh>
    <rPh sb="140" eb="142">
      <t>ヒツヨウ</t>
    </rPh>
    <rPh sb="146" eb="147">
      <t>カンガ</t>
    </rPh>
    <phoneticPr fontId="4"/>
  </si>
  <si>
    <t>　平成２６年度からアセットマネジメントによる管路更新を進めており、平成２７年度は主に口径の小さな管路の更新を実施したことで管路更新率が飛躍的に向上しました。</t>
    <rPh sb="1" eb="3">
      <t>ヘイセイ</t>
    </rPh>
    <rPh sb="5" eb="7">
      <t>ネンド</t>
    </rPh>
    <rPh sb="22" eb="24">
      <t>カンロ</t>
    </rPh>
    <rPh sb="24" eb="26">
      <t>コウシン</t>
    </rPh>
    <rPh sb="27" eb="28">
      <t>スス</t>
    </rPh>
    <rPh sb="33" eb="35">
      <t>ヘイセイ</t>
    </rPh>
    <rPh sb="37" eb="39">
      <t>ネンド</t>
    </rPh>
    <rPh sb="40" eb="41">
      <t>オモ</t>
    </rPh>
    <rPh sb="42" eb="44">
      <t>コウケイ</t>
    </rPh>
    <rPh sb="45" eb="46">
      <t>チイ</t>
    </rPh>
    <rPh sb="48" eb="50">
      <t>カンロ</t>
    </rPh>
    <rPh sb="51" eb="53">
      <t>コウシン</t>
    </rPh>
    <rPh sb="54" eb="56">
      <t>ジッシ</t>
    </rPh>
    <rPh sb="61" eb="63">
      <t>カンロ</t>
    </rPh>
    <rPh sb="63" eb="65">
      <t>コウシン</t>
    </rPh>
    <rPh sb="65" eb="66">
      <t>リツ</t>
    </rPh>
    <rPh sb="67" eb="70">
      <t>ヒヤクテキ</t>
    </rPh>
    <rPh sb="71" eb="73">
      <t>コウジョウ</t>
    </rPh>
    <phoneticPr fontId="4"/>
  </si>
  <si>
    <t>②累積欠損金比率
　平成２６年度より、累積欠損金は解消されていますが、会計制度の変更によるものであり、経営の実態が変わったわけではありません。
③流動比率
　流動比率は依然として類似団体を下回っており、現金等の流動資産の保有が少ないことが要因として挙げられます。
④企業債残高対給水収益比率
　企業債残高対給水収益比率については、類似団体より低いものの、今後も管路の耐震化等を進めていくことにより、建設改良費と企業債が増加していくため、比率が上昇していくことが見込まれます。
⑥給水原価
　本市では、京都府営水と自己水源の２水源を確保していることから、水道事業の安全性、安定性を高めている反面、京都府営水の受水費に加え、自己水の浄水施設に係る浄水費用、減価償却費により給水原価が高くなる要因となっています。平成２７年度は京都府営水の料金引下げによる受水費の減少に伴い、給水原価が減少しました。</t>
    <rPh sb="1" eb="3">
      <t>ルイセキ</t>
    </rPh>
    <rPh sb="3" eb="6">
      <t>ケッソンキン</t>
    </rPh>
    <rPh sb="6" eb="8">
      <t>ヒリツ</t>
    </rPh>
    <rPh sb="10" eb="12">
      <t>ヘイセイ</t>
    </rPh>
    <rPh sb="14" eb="16">
      <t>ネンド</t>
    </rPh>
    <rPh sb="19" eb="21">
      <t>ルイセキ</t>
    </rPh>
    <rPh sb="21" eb="24">
      <t>ケッソンキン</t>
    </rPh>
    <rPh sb="25" eb="27">
      <t>カイショウ</t>
    </rPh>
    <rPh sb="35" eb="37">
      <t>カイケイ</t>
    </rPh>
    <rPh sb="37" eb="39">
      <t>セイド</t>
    </rPh>
    <rPh sb="40" eb="42">
      <t>ヘンコウ</t>
    </rPh>
    <rPh sb="51" eb="53">
      <t>ケイエイ</t>
    </rPh>
    <rPh sb="54" eb="56">
      <t>ジッタイ</t>
    </rPh>
    <rPh sb="57" eb="58">
      <t>カ</t>
    </rPh>
    <rPh sb="73" eb="75">
      <t>リュウドウ</t>
    </rPh>
    <rPh sb="75" eb="77">
      <t>ヒリツ</t>
    </rPh>
    <rPh sb="79" eb="81">
      <t>リュウドウ</t>
    </rPh>
    <rPh sb="81" eb="83">
      <t>ヒリツ</t>
    </rPh>
    <rPh sb="84" eb="86">
      <t>イゼン</t>
    </rPh>
    <rPh sb="89" eb="91">
      <t>ルイジ</t>
    </rPh>
    <rPh sb="91" eb="93">
      <t>ダンタイ</t>
    </rPh>
    <rPh sb="94" eb="96">
      <t>シタマワ</t>
    </rPh>
    <rPh sb="101" eb="103">
      <t>ゲンキン</t>
    </rPh>
    <rPh sb="103" eb="104">
      <t>トウ</t>
    </rPh>
    <rPh sb="105" eb="107">
      <t>リュウドウ</t>
    </rPh>
    <rPh sb="107" eb="109">
      <t>シサン</t>
    </rPh>
    <rPh sb="110" eb="112">
      <t>ホユウ</t>
    </rPh>
    <rPh sb="113" eb="114">
      <t>スク</t>
    </rPh>
    <rPh sb="119" eb="121">
      <t>ヨウイン</t>
    </rPh>
    <rPh sb="124" eb="125">
      <t>ア</t>
    </rPh>
    <rPh sb="133" eb="135">
      <t>キギョウ</t>
    </rPh>
    <rPh sb="135" eb="136">
      <t>サイ</t>
    </rPh>
    <rPh sb="136" eb="138">
      <t>ザンダカ</t>
    </rPh>
    <rPh sb="138" eb="139">
      <t>タイ</t>
    </rPh>
    <rPh sb="139" eb="141">
      <t>キュウスイ</t>
    </rPh>
    <rPh sb="141" eb="143">
      <t>シュウエキ</t>
    </rPh>
    <rPh sb="143" eb="145">
      <t>ヒリツ</t>
    </rPh>
    <rPh sb="147" eb="149">
      <t>キギョウ</t>
    </rPh>
    <rPh sb="149" eb="150">
      <t>サイ</t>
    </rPh>
    <rPh sb="150" eb="152">
      <t>ザンダカ</t>
    </rPh>
    <rPh sb="152" eb="153">
      <t>タイ</t>
    </rPh>
    <rPh sb="153" eb="155">
      <t>キュウスイ</t>
    </rPh>
    <rPh sb="155" eb="157">
      <t>シュウエキ</t>
    </rPh>
    <rPh sb="157" eb="159">
      <t>ヒリツ</t>
    </rPh>
    <rPh sb="165" eb="167">
      <t>ルイジ</t>
    </rPh>
    <rPh sb="167" eb="169">
      <t>ダンタイ</t>
    </rPh>
    <rPh sb="171" eb="172">
      <t>ヒク</t>
    </rPh>
    <rPh sb="177" eb="179">
      <t>コンゴ</t>
    </rPh>
    <rPh sb="180" eb="182">
      <t>カンロ</t>
    </rPh>
    <rPh sb="183" eb="186">
      <t>タイシンカ</t>
    </rPh>
    <rPh sb="186" eb="187">
      <t>トウ</t>
    </rPh>
    <rPh sb="188" eb="189">
      <t>スス</t>
    </rPh>
    <rPh sb="199" eb="201">
      <t>ケンセツ</t>
    </rPh>
    <rPh sb="201" eb="203">
      <t>カイリョウ</t>
    </rPh>
    <rPh sb="203" eb="204">
      <t>ヒ</t>
    </rPh>
    <rPh sb="205" eb="207">
      <t>キギョウ</t>
    </rPh>
    <rPh sb="207" eb="208">
      <t>サイ</t>
    </rPh>
    <rPh sb="209" eb="211">
      <t>ゾウカ</t>
    </rPh>
    <rPh sb="218" eb="220">
      <t>ヒリツ</t>
    </rPh>
    <rPh sb="221" eb="223">
      <t>ジョウショウ</t>
    </rPh>
    <rPh sb="230" eb="232">
      <t>ミコ</t>
    </rPh>
    <rPh sb="239" eb="241">
      <t>キュウスイ</t>
    </rPh>
    <rPh sb="241" eb="243">
      <t>ゲンカ</t>
    </rPh>
    <rPh sb="245" eb="247">
      <t>ホンシ</t>
    </rPh>
    <rPh sb="252" eb="254">
      <t>フエイ</t>
    </rPh>
    <rPh sb="254" eb="255">
      <t>スイ</t>
    </rPh>
    <rPh sb="256" eb="258">
      <t>ジコ</t>
    </rPh>
    <rPh sb="258" eb="260">
      <t>スイゲン</t>
    </rPh>
    <rPh sb="262" eb="264">
      <t>スイゲン</t>
    </rPh>
    <rPh sb="265" eb="267">
      <t>カクホ</t>
    </rPh>
    <rPh sb="276" eb="278">
      <t>スイドウ</t>
    </rPh>
    <rPh sb="278" eb="280">
      <t>ジギョウ</t>
    </rPh>
    <rPh sb="281" eb="284">
      <t>アンゼンセイ</t>
    </rPh>
    <rPh sb="285" eb="288">
      <t>アンテイセイ</t>
    </rPh>
    <rPh sb="289" eb="290">
      <t>タカ</t>
    </rPh>
    <rPh sb="294" eb="296">
      <t>ハンメン</t>
    </rPh>
    <rPh sb="297" eb="299">
      <t>キョウト</t>
    </rPh>
    <rPh sb="299" eb="301">
      <t>フエイ</t>
    </rPh>
    <rPh sb="301" eb="302">
      <t>スイ</t>
    </rPh>
    <rPh sb="303" eb="305">
      <t>ジュスイ</t>
    </rPh>
    <rPh sb="305" eb="306">
      <t>ヒ</t>
    </rPh>
    <rPh sb="307" eb="308">
      <t>クワ</t>
    </rPh>
    <rPh sb="310" eb="312">
      <t>ジコ</t>
    </rPh>
    <rPh sb="312" eb="313">
      <t>スイ</t>
    </rPh>
    <rPh sb="314" eb="316">
      <t>ジョウスイ</t>
    </rPh>
    <rPh sb="316" eb="318">
      <t>シセツ</t>
    </rPh>
    <rPh sb="319" eb="320">
      <t>カカ</t>
    </rPh>
    <rPh sb="321" eb="323">
      <t>ジョウスイ</t>
    </rPh>
    <rPh sb="323" eb="325">
      <t>ヒヨウ</t>
    </rPh>
    <rPh sb="326" eb="328">
      <t>ゲンカ</t>
    </rPh>
    <rPh sb="328" eb="330">
      <t>ショウキャク</t>
    </rPh>
    <rPh sb="330" eb="331">
      <t>ヒ</t>
    </rPh>
    <rPh sb="334" eb="336">
      <t>キュウスイ</t>
    </rPh>
    <rPh sb="336" eb="338">
      <t>ゲンカ</t>
    </rPh>
    <rPh sb="339" eb="340">
      <t>タカ</t>
    </rPh>
    <rPh sb="343" eb="345">
      <t>ヨウイン</t>
    </rPh>
    <rPh sb="353" eb="355">
      <t>ヘイセイ</t>
    </rPh>
    <rPh sb="357" eb="359">
      <t>ネンド</t>
    </rPh>
    <rPh sb="360" eb="362">
      <t>キョウト</t>
    </rPh>
    <rPh sb="362" eb="364">
      <t>フエイ</t>
    </rPh>
    <rPh sb="364" eb="365">
      <t>スイ</t>
    </rPh>
    <rPh sb="366" eb="368">
      <t>リョウキン</t>
    </rPh>
    <rPh sb="368" eb="369">
      <t>ヒ</t>
    </rPh>
    <rPh sb="369" eb="370">
      <t>サ</t>
    </rPh>
    <rPh sb="374" eb="376">
      <t>ジュスイ</t>
    </rPh>
    <rPh sb="376" eb="377">
      <t>ヒ</t>
    </rPh>
    <rPh sb="378" eb="380">
      <t>ゲンショウ</t>
    </rPh>
    <rPh sb="381" eb="382">
      <t>トモナ</t>
    </rPh>
    <rPh sb="384" eb="386">
      <t>キュウスイ</t>
    </rPh>
    <rPh sb="386" eb="388">
      <t>ゲンカ</t>
    </rPh>
    <rPh sb="389" eb="39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</si>
</sst>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0.64</c:v>
                </c:pt>
                <c:pt idx="1">
                  <c:v>0.54</c:v>
                </c:pt>
                <c:pt idx="2">
                  <c:v>0.86</c:v>
                </c:pt>
                <c:pt idx="3">
                  <c:v>1.1100000000000001</c:v>
                </c:pt>
                <c:pt idx="4">
                  <c:v>2.7</c:v>
                </c:pt>
              </c:numCache>
            </c:numRef>
          </c:val>
          <c:extLst xmlns:c16r2="http://schemas.microsoft.com/office/drawing/2015/06/chart">
            <c:ext xmlns:c16="http://schemas.microsoft.com/office/drawing/2014/chart" uri="{C3380CC4-5D6E-409C-BE32-E72D297353CC}">
              <c16:uniqueId val="{00000000-0CBA-43C0-81A0-F0F0E25CF150}"/>
            </c:ext>
          </c:extLst>
        </c:ser>
        <c:dLbls>
          <c:showLegendKey val="0"/>
          <c:showVal val="0"/>
          <c:showCatName val="0"/>
          <c:showSerName val="0"/>
          <c:showPercent val="0"/>
          <c:showBubbleSize val="0"/>
        </c:dLbls>
        <c:gapWidth val="150"/>
        <c:axId val="193728512"/>
        <c:axId val="193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xmlns:c16r2="http://schemas.microsoft.com/office/drawing/2015/06/chart">
            <c:ext xmlns:c16="http://schemas.microsoft.com/office/drawing/2014/chart" uri="{C3380CC4-5D6E-409C-BE32-E72D297353CC}">
              <c16:uniqueId val="{00000001-0CBA-43C0-81A0-F0F0E25CF150}"/>
            </c:ext>
          </c:extLst>
        </c:ser>
        <c:dLbls>
          <c:showLegendKey val="0"/>
          <c:showVal val="0"/>
          <c:showCatName val="0"/>
          <c:showSerName val="0"/>
          <c:showPercent val="0"/>
          <c:showBubbleSize val="0"/>
        </c:dLbls>
        <c:marker val="1"/>
        <c:smooth val="0"/>
        <c:axId val="193728512"/>
        <c:axId val="193730432"/>
      </c:lineChart>
      <c:dateAx>
        <c:axId val="193728512"/>
        <c:scaling>
          <c:orientation val="minMax"/>
        </c:scaling>
        <c:delete val="1"/>
        <c:axPos val="b"/>
        <c:numFmt formatCode="ge" sourceLinked="1"/>
        <c:majorTickMark val="none"/>
        <c:minorTickMark val="none"/>
        <c:tickLblPos val="none"/>
        <c:crossAx val="193730432"/>
        <c:crosses val="autoZero"/>
        <c:auto val="1"/>
        <c:lblOffset val="100"/>
        <c:baseTimeUnit val="years"/>
      </c:dateAx>
      <c:valAx>
        <c:axId val="193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49.72</c:v>
                </c:pt>
                <c:pt idx="1">
                  <c:v>49.16</c:v>
                </c:pt>
                <c:pt idx="2">
                  <c:v>47.46</c:v>
                </c:pt>
                <c:pt idx="3">
                  <c:v>45.78</c:v>
                </c:pt>
                <c:pt idx="4">
                  <c:v>45.45</c:v>
                </c:pt>
              </c:numCache>
            </c:numRef>
          </c:val>
          <c:extLst xmlns:c16r2="http://schemas.microsoft.com/office/drawing/2015/06/chart">
            <c:ext xmlns:c16="http://schemas.microsoft.com/office/drawing/2014/chart" uri="{C3380CC4-5D6E-409C-BE32-E72D297353CC}">
              <c16:uniqueId val="{00000000-2CC9-40B2-9BEA-2545FAB0A8BD}"/>
            </c:ext>
          </c:extLst>
        </c:ser>
        <c:dLbls>
          <c:showLegendKey val="0"/>
          <c:showVal val="0"/>
          <c:showCatName val="0"/>
          <c:showSerName val="0"/>
          <c:showPercent val="0"/>
          <c:showBubbleSize val="0"/>
        </c:dLbls>
        <c:gapWidth val="150"/>
        <c:axId val="194091648"/>
        <c:axId val="1940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xmlns:c16r2="http://schemas.microsoft.com/office/drawing/2015/06/chart">
            <c:ext xmlns:c16="http://schemas.microsoft.com/office/drawing/2014/chart" uri="{C3380CC4-5D6E-409C-BE32-E72D297353CC}">
              <c16:uniqueId val="{00000001-2CC9-40B2-9BEA-2545FAB0A8BD}"/>
            </c:ext>
          </c:extLst>
        </c:ser>
        <c:dLbls>
          <c:showLegendKey val="0"/>
          <c:showVal val="0"/>
          <c:showCatName val="0"/>
          <c:showSerName val="0"/>
          <c:showPercent val="0"/>
          <c:showBubbleSize val="0"/>
        </c:dLbls>
        <c:marker val="1"/>
        <c:smooth val="0"/>
        <c:axId val="194091648"/>
        <c:axId val="194093824"/>
      </c:lineChart>
      <c:dateAx>
        <c:axId val="194091648"/>
        <c:scaling>
          <c:orientation val="minMax"/>
        </c:scaling>
        <c:delete val="1"/>
        <c:axPos val="b"/>
        <c:numFmt formatCode="ge" sourceLinked="1"/>
        <c:majorTickMark val="none"/>
        <c:minorTickMark val="none"/>
        <c:tickLblPos val="none"/>
        <c:crossAx val="194093824"/>
        <c:crosses val="autoZero"/>
        <c:auto val="1"/>
        <c:lblOffset val="100"/>
        <c:baseTimeUnit val="years"/>
      </c:dateAx>
      <c:valAx>
        <c:axId val="194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91.47</c:v>
                </c:pt>
                <c:pt idx="1">
                  <c:v>91.22</c:v>
                </c:pt>
                <c:pt idx="2">
                  <c:v>93.26</c:v>
                </c:pt>
                <c:pt idx="3">
                  <c:v>95.45</c:v>
                </c:pt>
                <c:pt idx="4">
                  <c:v>95.58</c:v>
                </c:pt>
              </c:numCache>
            </c:numRef>
          </c:val>
          <c:extLst xmlns:c16r2="http://schemas.microsoft.com/office/drawing/2015/06/chart">
            <c:ext xmlns:c16="http://schemas.microsoft.com/office/drawing/2014/chart" uri="{C3380CC4-5D6E-409C-BE32-E72D297353CC}">
              <c16:uniqueId val="{00000000-D2AF-4413-AD7E-BB83CE54A980}"/>
            </c:ext>
          </c:extLst>
        </c:ser>
        <c:dLbls>
          <c:showLegendKey val="0"/>
          <c:showVal val="0"/>
          <c:showCatName val="0"/>
          <c:showSerName val="0"/>
          <c:showPercent val="0"/>
          <c:showBubbleSize val="0"/>
        </c:dLbls>
        <c:gapWidth val="150"/>
        <c:axId val="194395136"/>
        <c:axId val="194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xmlns:c16r2="http://schemas.microsoft.com/office/drawing/2015/06/chart">
            <c:ext xmlns:c16="http://schemas.microsoft.com/office/drawing/2014/chart" uri="{C3380CC4-5D6E-409C-BE32-E72D297353CC}">
              <c16:uniqueId val="{00000001-D2AF-4413-AD7E-BB83CE54A980}"/>
            </c:ext>
          </c:extLst>
        </c:ser>
        <c:dLbls>
          <c:showLegendKey val="0"/>
          <c:showVal val="0"/>
          <c:showCatName val="0"/>
          <c:showSerName val="0"/>
          <c:showPercent val="0"/>
          <c:showBubbleSize val="0"/>
        </c:dLbls>
        <c:marker val="1"/>
        <c:smooth val="0"/>
        <c:axId val="194395136"/>
        <c:axId val="194401408"/>
      </c:lineChart>
      <c:dateAx>
        <c:axId val="194395136"/>
        <c:scaling>
          <c:orientation val="minMax"/>
        </c:scaling>
        <c:delete val="1"/>
        <c:axPos val="b"/>
        <c:numFmt formatCode="ge" sourceLinked="1"/>
        <c:majorTickMark val="none"/>
        <c:minorTickMark val="none"/>
        <c:tickLblPos val="none"/>
        <c:crossAx val="194401408"/>
        <c:crosses val="autoZero"/>
        <c:auto val="1"/>
        <c:lblOffset val="100"/>
        <c:baseTimeUnit val="years"/>
      </c:dateAx>
      <c:valAx>
        <c:axId val="194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104.27</c:v>
                </c:pt>
                <c:pt idx="1">
                  <c:v>102.92</c:v>
                </c:pt>
                <c:pt idx="2">
                  <c:v>103.73</c:v>
                </c:pt>
                <c:pt idx="3">
                  <c:v>111.44</c:v>
                </c:pt>
                <c:pt idx="4">
                  <c:v>116.13</c:v>
                </c:pt>
              </c:numCache>
            </c:numRef>
          </c:val>
          <c:extLst xmlns:c16r2="http://schemas.microsoft.com/office/drawing/2015/06/chart">
            <c:ext xmlns:c16="http://schemas.microsoft.com/office/drawing/2014/chart" uri="{C3380CC4-5D6E-409C-BE32-E72D297353CC}">
              <c16:uniqueId val="{00000000-15FF-40D1-B9EB-BA4E782E8AD5}"/>
            </c:ext>
          </c:extLst>
        </c:ser>
        <c:dLbls>
          <c:showLegendKey val="0"/>
          <c:showVal val="0"/>
          <c:showCatName val="0"/>
          <c:showSerName val="0"/>
          <c:showPercent val="0"/>
          <c:showBubbleSize val="0"/>
        </c:dLbls>
        <c:gapWidth val="150"/>
        <c:axId val="193769856"/>
        <c:axId val="193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xmlns:c16r2="http://schemas.microsoft.com/office/drawing/2015/06/chart">
            <c:ext xmlns:c16="http://schemas.microsoft.com/office/drawing/2014/chart" uri="{C3380CC4-5D6E-409C-BE32-E72D297353CC}">
              <c16:uniqueId val="{00000001-15FF-40D1-B9EB-BA4E782E8AD5}"/>
            </c:ext>
          </c:extLst>
        </c:ser>
        <c:dLbls>
          <c:showLegendKey val="0"/>
          <c:showVal val="0"/>
          <c:showCatName val="0"/>
          <c:showSerName val="0"/>
          <c:showPercent val="0"/>
          <c:showBubbleSize val="0"/>
        </c:dLbls>
        <c:marker val="1"/>
        <c:smooth val="0"/>
        <c:axId val="193769856"/>
        <c:axId val="193771776"/>
      </c:lineChart>
      <c:dateAx>
        <c:axId val="193769856"/>
        <c:scaling>
          <c:orientation val="minMax"/>
        </c:scaling>
        <c:delete val="1"/>
        <c:axPos val="b"/>
        <c:numFmt formatCode="ge" sourceLinked="1"/>
        <c:majorTickMark val="none"/>
        <c:minorTickMark val="none"/>
        <c:tickLblPos val="none"/>
        <c:crossAx val="193771776"/>
        <c:crosses val="autoZero"/>
        <c:auto val="1"/>
        <c:lblOffset val="100"/>
        <c:baseTimeUnit val="years"/>
      </c:dateAx>
      <c:valAx>
        <c:axId val="1937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7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44.1</c:v>
                </c:pt>
                <c:pt idx="1">
                  <c:v>45.23</c:v>
                </c:pt>
                <c:pt idx="2">
                  <c:v>46.27</c:v>
                </c:pt>
                <c:pt idx="3">
                  <c:v>47.04</c:v>
                </c:pt>
                <c:pt idx="4">
                  <c:v>47.33</c:v>
                </c:pt>
              </c:numCache>
            </c:numRef>
          </c:val>
          <c:extLst xmlns:c16r2="http://schemas.microsoft.com/office/drawing/2015/06/chart">
            <c:ext xmlns:c16="http://schemas.microsoft.com/office/drawing/2014/chart" uri="{C3380CC4-5D6E-409C-BE32-E72D297353CC}">
              <c16:uniqueId val="{00000000-FCD8-45CD-BEA4-6E240E05765D}"/>
            </c:ext>
          </c:extLst>
        </c:ser>
        <c:dLbls>
          <c:showLegendKey val="0"/>
          <c:showVal val="0"/>
          <c:showCatName val="0"/>
          <c:showSerName val="0"/>
          <c:showPercent val="0"/>
          <c:showBubbleSize val="0"/>
        </c:dLbls>
        <c:gapWidth val="150"/>
        <c:axId val="193622016"/>
        <c:axId val="193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xmlns:c16r2="http://schemas.microsoft.com/office/drawing/2015/06/chart">
            <c:ext xmlns:c16="http://schemas.microsoft.com/office/drawing/2014/chart" uri="{C3380CC4-5D6E-409C-BE32-E72D297353CC}">
              <c16:uniqueId val="{00000001-FCD8-45CD-BEA4-6E240E05765D}"/>
            </c:ext>
          </c:extLst>
        </c:ser>
        <c:dLbls>
          <c:showLegendKey val="0"/>
          <c:showVal val="0"/>
          <c:showCatName val="0"/>
          <c:showSerName val="0"/>
          <c:showPercent val="0"/>
          <c:showBubbleSize val="0"/>
        </c:dLbls>
        <c:marker val="1"/>
        <c:smooth val="0"/>
        <c:axId val="193622016"/>
        <c:axId val="193623936"/>
      </c:lineChart>
      <c:dateAx>
        <c:axId val="193622016"/>
        <c:scaling>
          <c:orientation val="minMax"/>
        </c:scaling>
        <c:delete val="1"/>
        <c:axPos val="b"/>
        <c:numFmt formatCode="ge" sourceLinked="1"/>
        <c:majorTickMark val="none"/>
        <c:minorTickMark val="none"/>
        <c:tickLblPos val="none"/>
        <c:crossAx val="193623936"/>
        <c:crosses val="autoZero"/>
        <c:auto val="1"/>
        <c:lblOffset val="100"/>
        <c:baseTimeUnit val="years"/>
      </c:dateAx>
      <c:valAx>
        <c:axId val="193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9.0399999999999991</c:v>
                </c:pt>
                <c:pt idx="1">
                  <c:v>7.35</c:v>
                </c:pt>
                <c:pt idx="2">
                  <c:v>8.43</c:v>
                </c:pt>
                <c:pt idx="3">
                  <c:v>10.69</c:v>
                </c:pt>
                <c:pt idx="4">
                  <c:v>12.04</c:v>
                </c:pt>
              </c:numCache>
            </c:numRef>
          </c:val>
          <c:extLst xmlns:c16r2="http://schemas.microsoft.com/office/drawing/2015/06/chart">
            <c:ext xmlns:c16="http://schemas.microsoft.com/office/drawing/2014/chart" uri="{C3380CC4-5D6E-409C-BE32-E72D297353CC}">
              <c16:uniqueId val="{00000000-ED16-4E6D-A5B3-750377F41567}"/>
            </c:ext>
          </c:extLst>
        </c:ser>
        <c:dLbls>
          <c:showLegendKey val="0"/>
          <c:showVal val="0"/>
          <c:showCatName val="0"/>
          <c:showSerName val="0"/>
          <c:showPercent val="0"/>
          <c:showBubbleSize val="0"/>
        </c:dLbls>
        <c:gapWidth val="150"/>
        <c:axId val="193794432"/>
        <c:axId val="1937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xmlns:c16r2="http://schemas.microsoft.com/office/drawing/2015/06/chart">
            <c:ext xmlns:c16="http://schemas.microsoft.com/office/drawing/2014/chart" uri="{C3380CC4-5D6E-409C-BE32-E72D297353CC}">
              <c16:uniqueId val="{00000001-ED16-4E6D-A5B3-750377F41567}"/>
            </c:ext>
          </c:extLst>
        </c:ser>
        <c:dLbls>
          <c:showLegendKey val="0"/>
          <c:showVal val="0"/>
          <c:showCatName val="0"/>
          <c:showSerName val="0"/>
          <c:showPercent val="0"/>
          <c:showBubbleSize val="0"/>
        </c:dLbls>
        <c:marker val="1"/>
        <c:smooth val="0"/>
        <c:axId val="193794432"/>
        <c:axId val="193796352"/>
      </c:lineChart>
      <c:dateAx>
        <c:axId val="193794432"/>
        <c:scaling>
          <c:orientation val="minMax"/>
        </c:scaling>
        <c:delete val="1"/>
        <c:axPos val="b"/>
        <c:numFmt formatCode="ge" sourceLinked="1"/>
        <c:majorTickMark val="none"/>
        <c:minorTickMark val="none"/>
        <c:tickLblPos val="none"/>
        <c:crossAx val="193796352"/>
        <c:crosses val="autoZero"/>
        <c:auto val="1"/>
        <c:lblOffset val="100"/>
        <c:baseTimeUnit val="years"/>
      </c:dateAx>
      <c:valAx>
        <c:axId val="1937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47.53</c:v>
                </c:pt>
                <c:pt idx="1">
                  <c:v>46.47</c:v>
                </c:pt>
                <c:pt idx="2">
                  <c:v>43.86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86-4BD7-8BA6-3CD44EB05F30}"/>
            </c:ext>
          </c:extLst>
        </c:ser>
        <c:dLbls>
          <c:showLegendKey val="0"/>
          <c:showVal val="0"/>
          <c:showCatName val="0"/>
          <c:showSerName val="0"/>
          <c:showPercent val="0"/>
          <c:showBubbleSize val="0"/>
        </c:dLbls>
        <c:gapWidth val="150"/>
        <c:axId val="193840256"/>
        <c:axId val="1938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xmlns:c16r2="http://schemas.microsoft.com/office/drawing/2015/06/chart">
            <c:ext xmlns:c16="http://schemas.microsoft.com/office/drawing/2014/chart" uri="{C3380CC4-5D6E-409C-BE32-E72D297353CC}">
              <c16:uniqueId val="{00000001-6186-4BD7-8BA6-3CD44EB05F30}"/>
            </c:ext>
          </c:extLst>
        </c:ser>
        <c:dLbls>
          <c:showLegendKey val="0"/>
          <c:showVal val="0"/>
          <c:showCatName val="0"/>
          <c:showSerName val="0"/>
          <c:showPercent val="0"/>
          <c:showBubbleSize val="0"/>
        </c:dLbls>
        <c:marker val="1"/>
        <c:smooth val="0"/>
        <c:axId val="193840256"/>
        <c:axId val="193842176"/>
      </c:lineChart>
      <c:dateAx>
        <c:axId val="193840256"/>
        <c:scaling>
          <c:orientation val="minMax"/>
        </c:scaling>
        <c:delete val="1"/>
        <c:axPos val="b"/>
        <c:numFmt formatCode="ge" sourceLinked="1"/>
        <c:majorTickMark val="none"/>
        <c:minorTickMark val="none"/>
        <c:tickLblPos val="none"/>
        <c:crossAx val="193842176"/>
        <c:crosses val="autoZero"/>
        <c:auto val="1"/>
        <c:lblOffset val="100"/>
        <c:baseTimeUnit val="years"/>
      </c:dateAx>
      <c:valAx>
        <c:axId val="1938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270.18</c:v>
                </c:pt>
                <c:pt idx="1">
                  <c:v>316.58</c:v>
                </c:pt>
                <c:pt idx="2">
                  <c:v>389.66</c:v>
                </c:pt>
                <c:pt idx="3">
                  <c:v>247.79</c:v>
                </c:pt>
                <c:pt idx="4">
                  <c:v>253.74</c:v>
                </c:pt>
              </c:numCache>
            </c:numRef>
          </c:val>
          <c:extLst xmlns:c16r2="http://schemas.microsoft.com/office/drawing/2015/06/chart">
            <c:ext xmlns:c16="http://schemas.microsoft.com/office/drawing/2014/chart" uri="{C3380CC4-5D6E-409C-BE32-E72D297353CC}">
              <c16:uniqueId val="{00000000-E48E-4BB5-974B-8B95EAC9E44B}"/>
            </c:ext>
          </c:extLst>
        </c:ser>
        <c:dLbls>
          <c:showLegendKey val="0"/>
          <c:showVal val="0"/>
          <c:showCatName val="0"/>
          <c:showSerName val="0"/>
          <c:showPercent val="0"/>
          <c:showBubbleSize val="0"/>
        </c:dLbls>
        <c:gapWidth val="150"/>
        <c:axId val="193885696"/>
        <c:axId val="1938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xmlns:c16r2="http://schemas.microsoft.com/office/drawing/2015/06/chart">
            <c:ext xmlns:c16="http://schemas.microsoft.com/office/drawing/2014/chart" uri="{C3380CC4-5D6E-409C-BE32-E72D297353CC}">
              <c16:uniqueId val="{00000001-E48E-4BB5-974B-8B95EAC9E44B}"/>
            </c:ext>
          </c:extLst>
        </c:ser>
        <c:dLbls>
          <c:showLegendKey val="0"/>
          <c:showVal val="0"/>
          <c:showCatName val="0"/>
          <c:showSerName val="0"/>
          <c:showPercent val="0"/>
          <c:showBubbleSize val="0"/>
        </c:dLbls>
        <c:marker val="1"/>
        <c:smooth val="0"/>
        <c:axId val="193885696"/>
        <c:axId val="193887616"/>
      </c:lineChart>
      <c:dateAx>
        <c:axId val="193885696"/>
        <c:scaling>
          <c:orientation val="minMax"/>
        </c:scaling>
        <c:delete val="1"/>
        <c:axPos val="b"/>
        <c:numFmt formatCode="ge" sourceLinked="1"/>
        <c:majorTickMark val="none"/>
        <c:minorTickMark val="none"/>
        <c:tickLblPos val="none"/>
        <c:crossAx val="193887616"/>
        <c:crosses val="autoZero"/>
        <c:auto val="1"/>
        <c:lblOffset val="100"/>
        <c:baseTimeUnit val="years"/>
      </c:dateAx>
      <c:valAx>
        <c:axId val="19388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8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199.48</c:v>
                </c:pt>
                <c:pt idx="1">
                  <c:v>200.05</c:v>
                </c:pt>
                <c:pt idx="2">
                  <c:v>195.57</c:v>
                </c:pt>
                <c:pt idx="3">
                  <c:v>198.45</c:v>
                </c:pt>
                <c:pt idx="4">
                  <c:v>223.04</c:v>
                </c:pt>
              </c:numCache>
            </c:numRef>
          </c:val>
          <c:extLst xmlns:c16r2="http://schemas.microsoft.com/office/drawing/2015/06/chart">
            <c:ext xmlns:c16="http://schemas.microsoft.com/office/drawing/2014/chart" uri="{C3380CC4-5D6E-409C-BE32-E72D297353CC}">
              <c16:uniqueId val="{00000000-91EF-4763-8A09-BC3940E71D69}"/>
            </c:ext>
          </c:extLst>
        </c:ser>
        <c:dLbls>
          <c:showLegendKey val="0"/>
          <c:showVal val="0"/>
          <c:showCatName val="0"/>
          <c:showSerName val="0"/>
          <c:showPercent val="0"/>
          <c:showBubbleSize val="0"/>
        </c:dLbls>
        <c:gapWidth val="150"/>
        <c:axId val="193922944"/>
        <c:axId val="1939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xmlns:c16r2="http://schemas.microsoft.com/office/drawing/2015/06/chart">
            <c:ext xmlns:c16="http://schemas.microsoft.com/office/drawing/2014/chart" uri="{C3380CC4-5D6E-409C-BE32-E72D297353CC}">
              <c16:uniqueId val="{00000001-91EF-4763-8A09-BC3940E71D69}"/>
            </c:ext>
          </c:extLst>
        </c:ser>
        <c:dLbls>
          <c:showLegendKey val="0"/>
          <c:showVal val="0"/>
          <c:showCatName val="0"/>
          <c:showSerName val="0"/>
          <c:showPercent val="0"/>
          <c:showBubbleSize val="0"/>
        </c:dLbls>
        <c:marker val="1"/>
        <c:smooth val="0"/>
        <c:axId val="193922944"/>
        <c:axId val="193929216"/>
      </c:lineChart>
      <c:dateAx>
        <c:axId val="193922944"/>
        <c:scaling>
          <c:orientation val="minMax"/>
        </c:scaling>
        <c:delete val="1"/>
        <c:axPos val="b"/>
        <c:numFmt formatCode="ge" sourceLinked="1"/>
        <c:majorTickMark val="none"/>
        <c:minorTickMark val="none"/>
        <c:tickLblPos val="none"/>
        <c:crossAx val="193929216"/>
        <c:crosses val="autoZero"/>
        <c:auto val="1"/>
        <c:lblOffset val="100"/>
        <c:baseTimeUnit val="years"/>
      </c:dateAx>
      <c:valAx>
        <c:axId val="1939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99.4</c:v>
                </c:pt>
                <c:pt idx="1">
                  <c:v>97.94</c:v>
                </c:pt>
                <c:pt idx="2">
                  <c:v>98.86</c:v>
                </c:pt>
                <c:pt idx="3">
                  <c:v>104.38</c:v>
                </c:pt>
                <c:pt idx="4">
                  <c:v>108.74</c:v>
                </c:pt>
              </c:numCache>
            </c:numRef>
          </c:val>
          <c:extLst xmlns:c16r2="http://schemas.microsoft.com/office/drawing/2015/06/chart">
            <c:ext xmlns:c16="http://schemas.microsoft.com/office/drawing/2014/chart" uri="{C3380CC4-5D6E-409C-BE32-E72D297353CC}">
              <c16:uniqueId val="{00000000-6014-492A-A3C7-3A5682D8A0B5}"/>
            </c:ext>
          </c:extLst>
        </c:ser>
        <c:dLbls>
          <c:showLegendKey val="0"/>
          <c:showVal val="0"/>
          <c:showCatName val="0"/>
          <c:showSerName val="0"/>
          <c:showPercent val="0"/>
          <c:showBubbleSize val="0"/>
        </c:dLbls>
        <c:gapWidth val="150"/>
        <c:axId val="193952000"/>
        <c:axId val="1939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xmlns:c16r2="http://schemas.microsoft.com/office/drawing/2015/06/chart">
            <c:ext xmlns:c16="http://schemas.microsoft.com/office/drawing/2014/chart" uri="{C3380CC4-5D6E-409C-BE32-E72D297353CC}">
              <c16:uniqueId val="{00000001-6014-492A-A3C7-3A5682D8A0B5}"/>
            </c:ext>
          </c:extLst>
        </c:ser>
        <c:dLbls>
          <c:showLegendKey val="0"/>
          <c:showVal val="0"/>
          <c:showCatName val="0"/>
          <c:showSerName val="0"/>
          <c:showPercent val="0"/>
          <c:showBubbleSize val="0"/>
        </c:dLbls>
        <c:marker val="1"/>
        <c:smooth val="0"/>
        <c:axId val="193952000"/>
        <c:axId val="193962368"/>
      </c:lineChart>
      <c:dateAx>
        <c:axId val="193952000"/>
        <c:scaling>
          <c:orientation val="minMax"/>
        </c:scaling>
        <c:delete val="1"/>
        <c:axPos val="b"/>
        <c:numFmt formatCode="ge" sourceLinked="1"/>
        <c:majorTickMark val="none"/>
        <c:minorTickMark val="none"/>
        <c:tickLblPos val="none"/>
        <c:crossAx val="193962368"/>
        <c:crosses val="autoZero"/>
        <c:auto val="1"/>
        <c:lblOffset val="100"/>
        <c:baseTimeUnit val="years"/>
      </c:dateAx>
      <c:valAx>
        <c:axId val="1939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212.5</c:v>
                </c:pt>
                <c:pt idx="1">
                  <c:v>214.33</c:v>
                </c:pt>
                <c:pt idx="2">
                  <c:v>213.32</c:v>
                </c:pt>
                <c:pt idx="3">
                  <c:v>202.82</c:v>
                </c:pt>
                <c:pt idx="4">
                  <c:v>185.53</c:v>
                </c:pt>
              </c:numCache>
            </c:numRef>
          </c:val>
          <c:extLst xmlns:c16r2="http://schemas.microsoft.com/office/drawing/2015/06/chart">
            <c:ext xmlns:c16="http://schemas.microsoft.com/office/drawing/2014/chart" uri="{C3380CC4-5D6E-409C-BE32-E72D297353CC}">
              <c16:uniqueId val="{00000000-6F41-4D60-B9D3-FEF779538288}"/>
            </c:ext>
          </c:extLst>
        </c:ser>
        <c:dLbls>
          <c:showLegendKey val="0"/>
          <c:showVal val="0"/>
          <c:showCatName val="0"/>
          <c:showSerName val="0"/>
          <c:showPercent val="0"/>
          <c:showBubbleSize val="0"/>
        </c:dLbls>
        <c:gapWidth val="150"/>
        <c:axId val="194054400"/>
        <c:axId val="194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xmlns:c16r2="http://schemas.microsoft.com/office/drawing/2015/06/chart">
            <c:ext xmlns:c16="http://schemas.microsoft.com/office/drawing/2014/chart" uri="{C3380CC4-5D6E-409C-BE32-E72D297353CC}">
              <c16:uniqueId val="{00000001-6F41-4D60-B9D3-FEF779538288}"/>
            </c:ext>
          </c:extLst>
        </c:ser>
        <c:dLbls>
          <c:showLegendKey val="0"/>
          <c:showVal val="0"/>
          <c:showCatName val="0"/>
          <c:showSerName val="0"/>
          <c:showPercent val="0"/>
          <c:showBubbleSize val="0"/>
        </c:dLbls>
        <c:marker val="1"/>
        <c:smooth val="0"/>
        <c:axId val="194054400"/>
        <c:axId val="194060672"/>
      </c:lineChart>
      <c:dateAx>
        <c:axId val="194054400"/>
        <c:scaling>
          <c:orientation val="minMax"/>
        </c:scaling>
        <c:delete val="1"/>
        <c:axPos val="b"/>
        <c:numFmt formatCode="ge" sourceLinked="1"/>
        <c:majorTickMark val="none"/>
        <c:minorTickMark val="none"/>
        <c:tickLblPos val="none"/>
        <c:crossAx val="194060672"/>
        <c:crosses val="autoZero"/>
        <c:auto val="1"/>
        <c:lblOffset val="100"/>
        <c:baseTimeUnit val="years"/>
      </c:dateAx>
      <c:valAx>
        <c:axId val="194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向日市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54842</v>
      </c>
      <c r="AJ8" s="56"/>
      <c r="AK8" s="56"/>
      <c r="AL8" s="56"/>
      <c r="AM8" s="56"/>
      <c r="AN8" s="56"/>
      <c r="AO8" s="56"/>
      <c r="AP8" s="57"/>
      <c r="AQ8" s="47">
        <f>データ!R6</f>
        <v>7.72</v>
      </c>
      <c r="AR8" s="47"/>
      <c r="AS8" s="47"/>
      <c r="AT8" s="47"/>
      <c r="AU8" s="47"/>
      <c r="AV8" s="47"/>
      <c r="AW8" s="47"/>
      <c r="AX8" s="47"/>
      <c r="AY8" s="47">
        <f>データ!S6</f>
        <v>7103.89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68.58</v>
      </c>
      <c r="K10" s="47"/>
      <c r="L10" s="47"/>
      <c r="M10" s="47"/>
      <c r="N10" s="47"/>
      <c r="O10" s="47"/>
      <c r="P10" s="47"/>
      <c r="Q10" s="47"/>
      <c r="R10" s="47">
        <f>データ!O6</f>
        <v>100</v>
      </c>
      <c r="S10" s="47"/>
      <c r="T10" s="47"/>
      <c r="U10" s="47"/>
      <c r="V10" s="47"/>
      <c r="W10" s="47"/>
      <c r="X10" s="47"/>
      <c r="Y10" s="47"/>
      <c r="Z10" s="78">
        <f>データ!P6</f>
        <v>3348</v>
      </c>
      <c r="AA10" s="78"/>
      <c r="AB10" s="78"/>
      <c r="AC10" s="78"/>
      <c r="AD10" s="78"/>
      <c r="AE10" s="78"/>
      <c r="AF10" s="78"/>
      <c r="AG10" s="78"/>
      <c r="AH10" s="2"/>
      <c r="AI10" s="78">
        <f>データ!T6</f>
        <v>55226</v>
      </c>
      <c r="AJ10" s="78"/>
      <c r="AK10" s="78"/>
      <c r="AL10" s="78"/>
      <c r="AM10" s="78"/>
      <c r="AN10" s="78"/>
      <c r="AO10" s="78"/>
      <c r="AP10" s="78"/>
      <c r="AQ10" s="47">
        <f>データ!U6</f>
        <v>7.72</v>
      </c>
      <c r="AR10" s="47"/>
      <c r="AS10" s="47"/>
      <c r="AT10" s="47"/>
      <c r="AU10" s="47"/>
      <c r="AV10" s="47"/>
      <c r="AW10" s="47"/>
      <c r="AX10" s="47"/>
      <c r="AY10" s="47">
        <f>データ!V6</f>
        <v>7153.63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262081</v>
      </c>
      <c r="D6" s="31">
        <f t="shared" si="3"/>
        <v>46</v>
      </c>
      <c r="E6" s="31">
        <f t="shared" si="3"/>
        <v>1</v>
      </c>
      <c r="F6" s="31">
        <f t="shared" si="3"/>
        <v>0</v>
      </c>
      <c r="G6" s="31">
        <f t="shared" si="3"/>
        <v>1</v>
      </c>
      <c r="H6" s="31" t="str">
        <f t="shared" si="3"/>
        <v>京都府　向日市</v>
      </c>
      <c r="I6" s="31" t="str">
        <f t="shared" si="3"/>
        <v>法適用</v>
      </c>
      <c r="J6" s="31" t="str">
        <f t="shared" si="3"/>
        <v>水道事業</v>
      </c>
      <c r="K6" s="31" t="str">
        <f t="shared" si="3"/>
        <v>末端給水事業</v>
      </c>
      <c r="L6" s="31" t="str">
        <f t="shared" si="3"/>
        <v>A4</v>
      </c>
      <c r="M6" s="32" t="str">
        <f t="shared" si="3"/>
        <v>-</v>
      </c>
      <c r="N6" s="32">
        <f t="shared" si="3"/>
        <v>68.58</v>
      </c>
      <c r="O6" s="32">
        <f t="shared" si="3"/>
        <v>100</v>
      </c>
      <c r="P6" s="32">
        <f t="shared" si="3"/>
        <v>3348</v>
      </c>
      <c r="Q6" s="32">
        <f t="shared" si="3"/>
        <v>54842</v>
      </c>
      <c r="R6" s="32">
        <f t="shared" si="3"/>
        <v>7.72</v>
      </c>
      <c r="S6" s="32">
        <f t="shared" si="3"/>
        <v>7103.89</v>
      </c>
      <c r="T6" s="32">
        <f t="shared" si="3"/>
        <v>55226</v>
      </c>
      <c r="U6" s="32">
        <f t="shared" si="3"/>
        <v>7.72</v>
      </c>
      <c r="V6" s="32">
        <f t="shared" si="3"/>
        <v>7153.63</v>
      </c>
      <c r="W6" s="33">
        <f>IF(W7="",NA(),W7)</f>
        <v>104.27</v>
      </c>
      <c r="X6" s="33">
        <f t="shared" ref="X6:AF6" si="4">IF(X7="",NA(),X7)</f>
        <v>102.92</v>
      </c>
      <c r="Y6" s="33">
        <f t="shared" si="4"/>
        <v>103.73</v>
      </c>
      <c r="Z6" s="33">
        <f t="shared" si="4"/>
        <v>111.44</v>
      </c>
      <c r="AA6" s="33">
        <f t="shared" si="4"/>
        <v>116.13</v>
      </c>
      <c r="AB6" s="33">
        <f t="shared" si="4"/>
        <v>107.68</v>
      </c>
      <c r="AC6" s="33">
        <f t="shared" si="4"/>
        <v>108.24</v>
      </c>
      <c r="AD6" s="33">
        <f t="shared" si="4"/>
        <v>107.8</v>
      </c>
      <c r="AE6" s="33">
        <f t="shared" si="4"/>
        <v>111.96</v>
      </c>
      <c r="AF6" s="33">
        <f t="shared" si="4"/>
        <v>112.69</v>
      </c>
      <c r="AG6" s="32" t="str">
        <f>IF(AG7="","",IF(AG7="-","【-】","【"&amp;SUBSTITUTE(TEXT(AG7,"#,##0.00"),"-","△")&amp;"】"))</f>
        <v>【113.56】</v>
      </c>
      <c r="AH6" s="33">
        <f>IF(AH7="",NA(),AH7)</f>
        <v>47.53</v>
      </c>
      <c r="AI6" s="33">
        <f t="shared" ref="AI6:AQ6" si="5">IF(AI7="",NA(),AI7)</f>
        <v>46.47</v>
      </c>
      <c r="AJ6" s="33">
        <f t="shared" si="5"/>
        <v>43.86</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270.18</v>
      </c>
      <c r="AT6" s="33">
        <f t="shared" ref="AT6:BB6" si="6">IF(AT7="",NA(),AT7)</f>
        <v>316.58</v>
      </c>
      <c r="AU6" s="33">
        <f t="shared" si="6"/>
        <v>389.66</v>
      </c>
      <c r="AV6" s="33">
        <f t="shared" si="6"/>
        <v>247.79</v>
      </c>
      <c r="AW6" s="33">
        <f t="shared" si="6"/>
        <v>253.74</v>
      </c>
      <c r="AX6" s="33">
        <f t="shared" si="6"/>
        <v>695.41</v>
      </c>
      <c r="AY6" s="33">
        <f t="shared" si="6"/>
        <v>701</v>
      </c>
      <c r="AZ6" s="33">
        <f t="shared" si="6"/>
        <v>739.59</v>
      </c>
      <c r="BA6" s="33">
        <f t="shared" si="6"/>
        <v>335.95</v>
      </c>
      <c r="BB6" s="33">
        <f t="shared" si="6"/>
        <v>346.59</v>
      </c>
      <c r="BC6" s="32" t="str">
        <f>IF(BC7="","",IF(BC7="-","【-】","【"&amp;SUBSTITUTE(TEXT(BC7,"#,##0.00"),"-","△")&amp;"】"))</f>
        <v>【262.74】</v>
      </c>
      <c r="BD6" s="33">
        <f>IF(BD7="",NA(),BD7)</f>
        <v>199.48</v>
      </c>
      <c r="BE6" s="33">
        <f t="shared" ref="BE6:BM6" si="7">IF(BE7="",NA(),BE7)</f>
        <v>200.05</v>
      </c>
      <c r="BF6" s="33">
        <f t="shared" si="7"/>
        <v>195.57</v>
      </c>
      <c r="BG6" s="33">
        <f t="shared" si="7"/>
        <v>198.45</v>
      </c>
      <c r="BH6" s="33">
        <f t="shared" si="7"/>
        <v>223.04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99.4</v>
      </c>
      <c r="BP6" s="33">
        <f t="shared" ref="BP6:BX6" si="8">IF(BP7="",NA(),BP7)</f>
        <v>97.94</v>
      </c>
      <c r="BQ6" s="33">
        <f t="shared" si="8"/>
        <v>98.86</v>
      </c>
      <c r="BR6" s="33">
        <f t="shared" si="8"/>
        <v>104.38</v>
      </c>
      <c r="BS6" s="33">
        <f t="shared" si="8"/>
        <v>108.74</v>
      </c>
      <c r="BT6" s="33">
        <f t="shared" si="8"/>
        <v>99.61</v>
      </c>
      <c r="BU6" s="33">
        <f t="shared" si="8"/>
        <v>100.27</v>
      </c>
      <c r="BV6" s="33">
        <f t="shared" si="8"/>
        <v>99.46</v>
      </c>
      <c r="BW6" s="33">
        <f t="shared" si="8"/>
        <v>105.21</v>
      </c>
      <c r="BX6" s="33">
        <f t="shared" si="8"/>
        <v>105.71</v>
      </c>
      <c r="BY6" s="32" t="str">
        <f>IF(BY7="","",IF(BY7="-","【-】","【"&amp;SUBSTITUTE(TEXT(BY7,"#,##0.00"),"-","△")&amp;"】"))</f>
        <v>【104.99】</v>
      </c>
      <c r="BZ6" s="33">
        <f>IF(BZ7="",NA(),BZ7)</f>
        <v>212.5</v>
      </c>
      <c r="CA6" s="33">
        <f t="shared" ref="CA6:CI6" si="9">IF(CA7="",NA(),CA7)</f>
        <v>214.33</v>
      </c>
      <c r="CB6" s="33">
        <f t="shared" si="9"/>
        <v>213.32</v>
      </c>
      <c r="CC6" s="33">
        <f t="shared" si="9"/>
        <v>202.82</v>
      </c>
      <c r="CD6" s="33">
        <f t="shared" si="9"/>
        <v>185.53</v>
      </c>
      <c r="CE6" s="33">
        <f t="shared" si="9"/>
        <v>169.59</v>
      </c>
      <c r="CF6" s="33">
        <f t="shared" si="9"/>
        <v>169.62</v>
      </c>
      <c r="CG6" s="33">
        <f t="shared" si="9"/>
        <v>171.78</v>
      </c>
      <c r="CH6" s="33">
        <f t="shared" si="9"/>
        <v>162.59</v>
      </c>
      <c r="CI6" s="33">
        <f t="shared" si="9"/>
        <v>162.15</v>
      </c>
      <c r="CJ6" s="32" t="str">
        <f>IF(CJ7="","",IF(CJ7="-","【-】","【"&amp;SUBSTITUTE(TEXT(CJ7,"#,##0.00"),"-","△")&amp;"】"))</f>
        <v>【163.72】</v>
      </c>
      <c r="CK6" s="33">
        <f>IF(CK7="",NA(),CK7)</f>
        <v>49.72</v>
      </c>
      <c r="CL6" s="33">
        <f t="shared" ref="CL6:CT6" si="10">IF(CL7="",NA(),CL7)</f>
        <v>49.16</v>
      </c>
      <c r="CM6" s="33">
        <f t="shared" si="10"/>
        <v>47.46</v>
      </c>
      <c r="CN6" s="33">
        <f t="shared" si="10"/>
        <v>45.78</v>
      </c>
      <c r="CO6" s="33">
        <f t="shared" si="10"/>
        <v>45.45</v>
      </c>
      <c r="CP6" s="33">
        <f t="shared" si="10"/>
        <v>60.04</v>
      </c>
      <c r="CQ6" s="33">
        <f t="shared" si="10"/>
        <v>59.88</v>
      </c>
      <c r="CR6" s="33">
        <f t="shared" si="10"/>
        <v>59.68</v>
      </c>
      <c r="CS6" s="33">
        <f t="shared" si="10"/>
        <v>59.17</v>
      </c>
      <c r="CT6" s="33">
        <f t="shared" si="10"/>
        <v>59.34</v>
      </c>
      <c r="CU6" s="32" t="str">
        <f>IF(CU7="","",IF(CU7="-","【-】","【"&amp;SUBSTITUTE(TEXT(CU7,"#,##0.00"),"-","△")&amp;"】"))</f>
        <v>【59.76】</v>
      </c>
      <c r="CV6" s="33">
        <f>IF(CV7="",NA(),CV7)</f>
        <v>91.47</v>
      </c>
      <c r="CW6" s="33">
        <f t="shared" ref="CW6:DE6" si="11">IF(CW7="",NA(),CW7)</f>
        <v>91.22</v>
      </c>
      <c r="CX6" s="33">
        <f t="shared" si="11"/>
        <v>93.26</v>
      </c>
      <c r="CY6" s="33">
        <f t="shared" si="11"/>
        <v>95.45</v>
      </c>
      <c r="CZ6" s="33">
        <f t="shared" si="11"/>
        <v>95.58</v>
      </c>
      <c r="DA6" s="33">
        <f t="shared" si="11"/>
        <v>87.33</v>
      </c>
      <c r="DB6" s="33">
        <f t="shared" si="11"/>
        <v>87.65</v>
      </c>
      <c r="DC6" s="33">
        <f t="shared" si="11"/>
        <v>87.63</v>
      </c>
      <c r="DD6" s="33">
        <f t="shared" si="11"/>
        <v>87.6</v>
      </c>
      <c r="DE6" s="33">
        <f t="shared" si="11"/>
        <v>87.74</v>
      </c>
      <c r="DF6" s="32" t="str">
        <f>IF(DF7="","",IF(DF7="-","【-】","【"&amp;SUBSTITUTE(TEXT(DF7,"#,##0.00"),"-","△")&amp;"】"))</f>
        <v>【89.95】</v>
      </c>
      <c r="DG6" s="33">
        <f>IF(DG7="",NA(),DG7)</f>
        <v>44.1</v>
      </c>
      <c r="DH6" s="33">
        <f t="shared" ref="DH6:DP6" si="12">IF(DH7="",NA(),DH7)</f>
        <v>45.23</v>
      </c>
      <c r="DI6" s="33">
        <f t="shared" si="12"/>
        <v>46.27</v>
      </c>
      <c r="DJ6" s="33">
        <f t="shared" si="12"/>
        <v>47.04</v>
      </c>
      <c r="DK6" s="33">
        <f t="shared" si="12"/>
        <v>47.33</v>
      </c>
      <c r="DL6" s="33">
        <f t="shared" si="12"/>
        <v>37.71</v>
      </c>
      <c r="DM6" s="33">
        <f t="shared" si="12"/>
        <v>38.69</v>
      </c>
      <c r="DN6" s="33">
        <f t="shared" si="12"/>
        <v>39.65</v>
      </c>
      <c r="DO6" s="33">
        <f t="shared" si="12"/>
        <v>45.25</v>
      </c>
      <c r="DP6" s="33">
        <f t="shared" si="12"/>
        <v>46.27</v>
      </c>
      <c r="DQ6" s="32" t="str">
        <f>IF(DQ7="","",IF(DQ7="-","【-】","【"&amp;SUBSTITUTE(TEXT(DQ7,"#,##0.00"),"-","△")&amp;"】"))</f>
        <v>【47.18】</v>
      </c>
      <c r="DR6" s="33">
        <f>IF(DR7="",NA(),DR7)</f>
        <v>9.0399999999999991</v>
      </c>
      <c r="DS6" s="33">
        <f t="shared" ref="DS6:EA6" si="13">IF(DS7="",NA(),DS7)</f>
        <v>7.35</v>
      </c>
      <c r="DT6" s="33">
        <f t="shared" si="13"/>
        <v>8.43</v>
      </c>
      <c r="DU6" s="33">
        <f t="shared" si="13"/>
        <v>10.69</v>
      </c>
      <c r="DV6" s="33">
        <f t="shared" si="13"/>
        <v>12.04</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0.64</v>
      </c>
      <c r="ED6" s="33">
        <f t="shared" ref="ED6:EL6" si="14">IF(ED7="",NA(),ED7)</f>
        <v>0.54</v>
      </c>
      <c r="EE6" s="33">
        <f t="shared" si="14"/>
        <v>0.86</v>
      </c>
      <c r="EF6" s="33">
        <f t="shared" si="14"/>
        <v>1.1100000000000001</v>
      </c>
      <c r="EG6" s="33">
        <f t="shared" si="14"/>
        <v>2.7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262081</v>
      </c>
      <c r="D7" s="35">
        <v>46</v>
      </c>
      <c r="E7" s="35">
        <v>1</v>
      </c>
      <c r="F7" s="35">
        <v>0</v>
      </c>
      <c r="G7" s="35">
        <v>1</v>
      </c>
      <c r="H7" s="35" t="s">
        <v>93</v>
      </c>
      <c r="I7" s="35" t="s">
        <v>94</v>
      </c>
      <c r="J7" s="35" t="s">
        <v>95</v>
      </c>
      <c r="K7" s="35" t="s">
        <v>96</v>
      </c>
      <c r="L7" s="35" t="s">
        <v>97</v>
      </c>
      <c r="M7" s="36" t="s">
        <v>98</v>
      </c>
      <c r="N7" s="36">
        <v>68.58</v>
      </c>
      <c r="O7" s="36">
        <v>100</v>
      </c>
      <c r="P7" s="36">
        <v>3348</v>
      </c>
      <c r="Q7" s="36">
        <v>54842</v>
      </c>
      <c r="R7" s="36">
        <v>7.72</v>
      </c>
      <c r="S7" s="36">
        <v>7103.89</v>
      </c>
      <c r="T7" s="36">
        <v>55226</v>
      </c>
      <c r="U7" s="36">
        <v>7.72</v>
      </c>
      <c r="V7" s="36">
        <v>7153.63</v>
      </c>
      <c r="W7" s="36">
        <v>104.27</v>
      </c>
      <c r="X7" s="36">
        <v>102.92</v>
      </c>
      <c r="Y7" s="36">
        <v>103.73</v>
      </c>
      <c r="Z7" s="36">
        <v>111.44</v>
      </c>
      <c r="AA7" s="36">
        <v>116.13</v>
      </c>
      <c r="AB7" s="36">
        <v>107.68</v>
      </c>
      <c r="AC7" s="36">
        <v>108.24</v>
      </c>
      <c r="AD7" s="36">
        <v>107.8</v>
      </c>
      <c r="AE7" s="36">
        <v>111.96</v>
      </c>
      <c r="AF7" s="36">
        <v>112.69</v>
      </c>
      <c r="AG7" s="36">
        <v>113.56</v>
      </c>
      <c r="AH7" s="36">
        <v>47.53</v>
      </c>
      <c r="AI7" s="36">
        <v>46.47</v>
      </c>
      <c r="AJ7" s="36">
        <v>43.86</v>
      </c>
      <c r="AK7" s="36">
        <v>0</v>
      </c>
      <c r="AL7" s="36">
        <v>0</v>
      </c>
      <c r="AM7" s="36">
        <v>4.67</v>
      </c>
      <c r="AN7" s="36">
        <v>4.46</v>
      </c>
      <c r="AO7" s="36">
        <v>4.3899999999999997</v>
      </c>
      <c r="AP7" s="36">
        <v>0.41</v>
      </c>
      <c r="AQ7" s="36">
        <v>0.54</v>
      </c>
      <c r="AR7" s="36">
        <v>0.87</v>
      </c>
      <c r="AS7" s="36">
        <v>270.18</v>
      </c>
      <c r="AT7" s="36">
        <v>316.58</v>
      </c>
      <c r="AU7" s="36">
        <v>389.66</v>
      </c>
      <c r="AV7" s="36">
        <v>247.79</v>
      </c>
      <c r="AW7" s="36">
        <v>253.74</v>
      </c>
      <c r="AX7" s="36">
        <v>695.41</v>
      </c>
      <c r="AY7" s="36">
        <v>701</v>
      </c>
      <c r="AZ7" s="36">
        <v>739.59</v>
      </c>
      <c r="BA7" s="36">
        <v>335.95</v>
      </c>
      <c r="BB7" s="36">
        <v>346.59</v>
      </c>
      <c r="BC7" s="36">
        <v>262.74</v>
      </c>
      <c r="BD7" s="36">
        <v>199.48</v>
      </c>
      <c r="BE7" s="36">
        <v>200.05</v>
      </c>
      <c r="BF7" s="36">
        <v>195.57</v>
      </c>
      <c r="BG7" s="36">
        <v>198.45</v>
      </c>
      <c r="BH7" s="36">
        <v>223.04</v>
      </c>
      <c r="BI7" s="36">
        <v>343.45</v>
      </c>
      <c r="BJ7" s="36">
        <v>330.99</v>
      </c>
      <c r="BK7" s="36">
        <v>324.08999999999997</v>
      </c>
      <c r="BL7" s="36">
        <v>319.82</v>
      </c>
      <c r="BM7" s="36">
        <v>312.02999999999997</v>
      </c>
      <c r="BN7" s="36">
        <v>276.38</v>
      </c>
      <c r="BO7" s="36">
        <v>99.4</v>
      </c>
      <c r="BP7" s="36">
        <v>97.94</v>
      </c>
      <c r="BQ7" s="36">
        <v>98.86</v>
      </c>
      <c r="BR7" s="36">
        <v>104.38</v>
      </c>
      <c r="BS7" s="36">
        <v>108.74</v>
      </c>
      <c r="BT7" s="36">
        <v>99.61</v>
      </c>
      <c r="BU7" s="36">
        <v>100.27</v>
      </c>
      <c r="BV7" s="36">
        <v>99.46</v>
      </c>
      <c r="BW7" s="36">
        <v>105.21</v>
      </c>
      <c r="BX7" s="36">
        <v>105.71</v>
      </c>
      <c r="BY7" s="36">
        <v>104.99</v>
      </c>
      <c r="BZ7" s="36">
        <v>212.5</v>
      </c>
      <c r="CA7" s="36">
        <v>214.33</v>
      </c>
      <c r="CB7" s="36">
        <v>213.32</v>
      </c>
      <c r="CC7" s="36">
        <v>202.82</v>
      </c>
      <c r="CD7" s="36">
        <v>185.53</v>
      </c>
      <c r="CE7" s="36">
        <v>169.59</v>
      </c>
      <c r="CF7" s="36">
        <v>169.62</v>
      </c>
      <c r="CG7" s="36">
        <v>171.78</v>
      </c>
      <c r="CH7" s="36">
        <v>162.59</v>
      </c>
      <c r="CI7" s="36">
        <v>162.15</v>
      </c>
      <c r="CJ7" s="36">
        <v>163.72</v>
      </c>
      <c r="CK7" s="36">
        <v>49.72</v>
      </c>
      <c r="CL7" s="36">
        <v>49.16</v>
      </c>
      <c r="CM7" s="36">
        <v>47.46</v>
      </c>
      <c r="CN7" s="36">
        <v>45.78</v>
      </c>
      <c r="CO7" s="36">
        <v>45.45</v>
      </c>
      <c r="CP7" s="36">
        <v>60.04</v>
      </c>
      <c r="CQ7" s="36">
        <v>59.88</v>
      </c>
      <c r="CR7" s="36">
        <v>59.68</v>
      </c>
      <c r="CS7" s="36">
        <v>59.17</v>
      </c>
      <c r="CT7" s="36">
        <v>59.34</v>
      </c>
      <c r="CU7" s="36">
        <v>59.76</v>
      </c>
      <c r="CV7" s="36">
        <v>91.47</v>
      </c>
      <c r="CW7" s="36">
        <v>91.22</v>
      </c>
      <c r="CX7" s="36">
        <v>93.26</v>
      </c>
      <c r="CY7" s="36">
        <v>95.45</v>
      </c>
      <c r="CZ7" s="36">
        <v>95.58</v>
      </c>
      <c r="DA7" s="36">
        <v>87.33</v>
      </c>
      <c r="DB7" s="36">
        <v>87.65</v>
      </c>
      <c r="DC7" s="36">
        <v>87.63</v>
      </c>
      <c r="DD7" s="36">
        <v>87.6</v>
      </c>
      <c r="DE7" s="36">
        <v>87.74</v>
      </c>
      <c r="DF7" s="36">
        <v>89.95</v>
      </c>
      <c r="DG7" s="36">
        <v>44.1</v>
      </c>
      <c r="DH7" s="36">
        <v>45.23</v>
      </c>
      <c r="DI7" s="36">
        <v>46.27</v>
      </c>
      <c r="DJ7" s="36">
        <v>47.04</v>
      </c>
      <c r="DK7" s="36">
        <v>47.33</v>
      </c>
      <c r="DL7" s="36">
        <v>37.71</v>
      </c>
      <c r="DM7" s="36">
        <v>38.69</v>
      </c>
      <c r="DN7" s="36">
        <v>39.65</v>
      </c>
      <c r="DO7" s="36">
        <v>45.25</v>
      </c>
      <c r="DP7" s="36">
        <v>46.27</v>
      </c>
      <c r="DQ7" s="36">
        <v>47.18</v>
      </c>
      <c r="DR7" s="36">
        <v>9.0399999999999991</v>
      </c>
      <c r="DS7" s="36">
        <v>7.35</v>
      </c>
      <c r="DT7" s="36">
        <v>8.43</v>
      </c>
      <c r="DU7" s="36">
        <v>10.69</v>
      </c>
      <c r="DV7" s="36">
        <v>12.04</v>
      </c>
      <c r="DW7" s="36">
        <v>7.67</v>
      </c>
      <c r="DX7" s="36">
        <v>8.4</v>
      </c>
      <c r="DY7" s="36">
        <v>9.7100000000000009</v>
      </c>
      <c r="DZ7" s="36">
        <v>10.71</v>
      </c>
      <c r="EA7" s="36">
        <v>10.93</v>
      </c>
      <c r="EB7" s="36">
        <v>13.18</v>
      </c>
      <c r="EC7" s="36">
        <v>0.64</v>
      </c>
      <c r="ED7" s="36">
        <v>0.54</v>
      </c>
      <c r="EE7" s="36">
        <v>0.86</v>
      </c>
      <c r="EF7" s="36">
        <v>1.1100000000000001</v>
      </c>
      <c r="EG7" s="36">
        <v>2.7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2017-02-17T11:35:08Z</cp:lastPrinted>
  <dcterms:created xsi:type="dcterms:W3CDTF">2017-02-01T08:44:15Z</dcterms:created>
  <dcterms:modified xsi:type="dcterms:W3CDTF">2017-02-17T11:36:41Z</dcterms:modified>
  <cp:category/>
</cp:coreProperties>
</file>