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I10" i="4" s="1"/>
  <c r="M6" i="5"/>
  <c r="B10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W10" i="4"/>
  <c r="BB8" i="4"/>
  <c r="W8" i="4"/>
  <c r="P8" i="4"/>
  <c r="B6" i="4"/>
  <c r="D10" i="5" l="1"/>
  <c r="E10" i="5"/>
  <c r="C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<sst xmlns="http://schemas.openxmlformats.org/spreadsheetml/2006/main" count="221" uniqueCount="111">
  <si>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</si>
  <si>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</si>
  <si>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</si>
  <si>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</si>
  <si>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</si>
  <si>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</si>
  <si>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</si>
  <si>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</si>
  <si>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</si>
  <si>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</si>
  <si>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</si>
  <si>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</si>
  <si>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</si>
  <si>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</si>
  <si>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</si>
  <si>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</si>
  <si>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</si>
  <si>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</si>
  <si>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</si>
  <si>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</si>
  <si>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</si>
  <si>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</si>
  <si>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</si>
  <si>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</si>
  <si>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</si>
  <si>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</si>
  <si>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</si>
  <si>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</si>
  <si>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</si>
  <si>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</si>
  <si>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</si>
  <si>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</si>
  <si>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</si>
  <si>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</si>
  <si>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</si>
  <si>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</si>
  <si>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</si>
  <si>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</si>
  <si>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</si>
  <si>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</si>
  <si>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</si>
  <si>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</si>
  <si>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</si>
  <si>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</si>
  <si>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</si>
  <si>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</si>
  <si>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</si>
  <si>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</si>
  <si>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</si>
  <si>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</si>
  <si>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</si>
  <si>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</si>
  <si>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</si>
  <si>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</si>
  <si>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</si>
  <si>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</si>
  <si>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</si>
  <si>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</si>
  <si>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</si>
  <si>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</si>
  <si>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</si>
  <si>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</si>
  <si>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</si>
  <si>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</si>
  <si>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</si>
  <si>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</si>
  <si>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</si>
  <si>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</si>
  <si>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</si>
  <si>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</si>
  <si>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</si>
  <si>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</si>
  <si>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</si>
  <si>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</si>
  <si>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</si>
  <si>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</si>
  <si>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</si>
  <si>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</si>
  <si>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</si>
  <si>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</si>
  <si>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</si>
  <si>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</si>
  <si>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</si>
  <si>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</si>
  <si>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</si>
  <si>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</si>
  <si>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</si>
  <si>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</si>
  <si>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</si>
  <si>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</si>
  <si>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</si>
  <si>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</si>
  <si>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</si>
  <si>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</si>
  <si>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</si>
  <si>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</si>
  <si>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京都府　宇治市</t>
  </si>
  <si>
    <t>法非適用</t>
  </si>
  <si>
    <t>下水道事業</t>
  </si>
  <si>
    <t>公共下水道</t>
  </si>
  <si>
    <t>Aa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</si>
  <si>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</si>
  <si>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</si>
  <si>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</si>
  <si>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</si>
  <si>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</si>
  <si>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</si>
  <si>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</si>
  <si>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現在も下水道管渠の整備に取り組んでいることから、本市で整備した管渠は新しいものが多い。
　一方で開発等に伴い民間で整備され、のちに本市で引き取った管渠については老朽化したものが多く、これらの更新・修繕が必要となっている。
　本市は比較的新しい管渠が多いこともあり、当面は管渠整備を優先しつつも、老朽管の更新・修繕に取り組んでいく。</t>
    <rPh sb="1" eb="3">
      <t>ゲンザイ</t>
    </rPh>
    <rPh sb="4" eb="7">
      <t>ゲスイドウ</t>
    </rPh>
    <rPh sb="7" eb="9">
      <t>カンキョ</t>
    </rPh>
    <rPh sb="10" eb="12">
      <t>セイビ</t>
    </rPh>
    <rPh sb="13" eb="14">
      <t>ト</t>
    </rPh>
    <rPh sb="15" eb="16">
      <t>ク</t>
    </rPh>
    <rPh sb="28" eb="30">
      <t>セイビ</t>
    </rPh>
    <rPh sb="32" eb="34">
      <t>カンキョ</t>
    </rPh>
    <rPh sb="35" eb="36">
      <t>アタラ</t>
    </rPh>
    <rPh sb="41" eb="42">
      <t>オオ</t>
    </rPh>
    <rPh sb="46" eb="48">
      <t>イッポウ</t>
    </rPh>
    <rPh sb="49" eb="51">
      <t>カイハツ</t>
    </rPh>
    <rPh sb="51" eb="52">
      <t>トウ</t>
    </rPh>
    <rPh sb="53" eb="54">
      <t>トモナ</t>
    </rPh>
    <rPh sb="55" eb="57">
      <t>ミンカン</t>
    </rPh>
    <rPh sb="58" eb="60">
      <t>セイビ</t>
    </rPh>
    <rPh sb="69" eb="70">
      <t>ヒ</t>
    </rPh>
    <rPh sb="71" eb="72">
      <t>ト</t>
    </rPh>
    <rPh sb="74" eb="76">
      <t>カンキョ</t>
    </rPh>
    <rPh sb="81" eb="83">
      <t>ロウキュウ</t>
    </rPh>
    <rPh sb="83" eb="84">
      <t>カ</t>
    </rPh>
    <rPh sb="89" eb="90">
      <t>オオ</t>
    </rPh>
    <rPh sb="96" eb="98">
      <t>コウシン</t>
    </rPh>
    <rPh sb="99" eb="101">
      <t>シュウゼン</t>
    </rPh>
    <rPh sb="102" eb="104">
      <t>ヒツヨウ</t>
    </rPh>
    <rPh sb="113" eb="114">
      <t>ホン</t>
    </rPh>
    <rPh sb="114" eb="115">
      <t>シ</t>
    </rPh>
    <rPh sb="116" eb="119">
      <t>ヒカクテキ</t>
    </rPh>
    <rPh sb="119" eb="120">
      <t>アタラ</t>
    </rPh>
    <rPh sb="122" eb="124">
      <t>カンキョ</t>
    </rPh>
    <rPh sb="125" eb="126">
      <t>オオ</t>
    </rPh>
    <rPh sb="133" eb="135">
      <t>トウメン</t>
    </rPh>
    <rPh sb="136" eb="138">
      <t>カンキョ</t>
    </rPh>
    <rPh sb="138" eb="140">
      <t>セイビ</t>
    </rPh>
    <rPh sb="141" eb="143">
      <t>ユウセン</t>
    </rPh>
    <rPh sb="148" eb="150">
      <t>ロウキュウ</t>
    </rPh>
    <rPh sb="150" eb="151">
      <t>カン</t>
    </rPh>
    <rPh sb="152" eb="154">
      <t>コウシン</t>
    </rPh>
    <rPh sb="155" eb="157">
      <t>シュウゼン</t>
    </rPh>
    <rPh sb="158" eb="159">
      <t>ト</t>
    </rPh>
    <rPh sb="160" eb="161">
      <t>ク</t>
    </rPh>
    <phoneticPr fontId="4"/>
  </si>
  <si>
    <t>　本市においては、現時点の普及率が87.75％であり、今なお下水道建設に取り組んでいることから、多額の設備投資・公債費の償還を要する状況であり、早期に整備を完了した類似団体と比較して、企業債残高比率・汚水処理単価は高く、水洗化率・経費回収率は低くなっている。
　他方、下水道使用料水準は、平成18年の料金改定以後、使用料単価は1㎥あたり170円を超えており、20㎥あたり下水道使用料3,026円と同じく一定の水準に達している。
　施設利用率に関しては、下水道整備中であることから先行して処理場の整備を要すること、また、現在取り組んでいる高度処理化対応によって、処理能力が減少することから、現時点の数値は適正なものと考えている。</t>
    <rPh sb="171" eb="172">
      <t>エン</t>
    </rPh>
    <rPh sb="173" eb="174">
      <t>コ</t>
    </rPh>
    <rPh sb="185" eb="188">
      <t>ゲスイドウ</t>
    </rPh>
    <rPh sb="188" eb="191">
      <t>シヨウリョウ</t>
    </rPh>
    <rPh sb="196" eb="197">
      <t>エン</t>
    </rPh>
    <rPh sb="198" eb="199">
      <t>オナ</t>
    </rPh>
    <rPh sb="201" eb="203">
      <t>イッテイ</t>
    </rPh>
    <rPh sb="204" eb="206">
      <t>スイジュン</t>
    </rPh>
    <rPh sb="207" eb="208">
      <t>タッ</t>
    </rPh>
    <rPh sb="215" eb="217">
      <t>シセツ</t>
    </rPh>
    <rPh sb="217" eb="220">
      <t>リヨウリツ</t>
    </rPh>
    <rPh sb="221" eb="222">
      <t>カン</t>
    </rPh>
    <rPh sb="226" eb="229">
      <t>ゲスイドウ</t>
    </rPh>
    <rPh sb="229" eb="232">
      <t>セイビチュウ</t>
    </rPh>
    <rPh sb="239" eb="241">
      <t>センコウ</t>
    </rPh>
    <rPh sb="243" eb="246">
      <t>ショリジョウ</t>
    </rPh>
    <rPh sb="247" eb="249">
      <t>セイビ</t>
    </rPh>
    <rPh sb="250" eb="251">
      <t>ヨウ</t>
    </rPh>
    <rPh sb="259" eb="261">
      <t>ゲンザイ</t>
    </rPh>
    <rPh sb="261" eb="262">
      <t>ト</t>
    </rPh>
    <rPh sb="263" eb="264">
      <t>ク</t>
    </rPh>
    <rPh sb="268" eb="270">
      <t>コウド</t>
    </rPh>
    <rPh sb="270" eb="273">
      <t>ショリカ</t>
    </rPh>
    <rPh sb="273" eb="275">
      <t>タイオウ</t>
    </rPh>
    <rPh sb="280" eb="282">
      <t>ショリ</t>
    </rPh>
    <rPh sb="282" eb="284">
      <t>ノウリョク</t>
    </rPh>
    <rPh sb="285" eb="287">
      <t>ゲンショウ</t>
    </rPh>
    <rPh sb="294" eb="297">
      <t>ゲンジテン</t>
    </rPh>
    <rPh sb="298" eb="300">
      <t>スウチ</t>
    </rPh>
    <rPh sb="301" eb="303">
      <t>テキセイ</t>
    </rPh>
    <rPh sb="307" eb="308">
      <t>カンガ</t>
    </rPh>
    <phoneticPr fontId="4"/>
  </si>
  <si>
    <t>　現時点でも下水道建設に取り組み、多額の設備投資及び公債費の償還を行っており、類似団体と比較して現時点での経営分析は、経費を多く要する状況である。
　他方、使用料単価は1㎥あたり170円を超えており、20㎥あたり下水道使用料3,026円と同じく一定の水準に達している。
　また、建設費及び公債費を除く維持管理費は、人口密度が高いこと・老朽化が進んでいないことから、低い水準にあり、整備が完了すれば、各指標は好転するものと考えられる。
　なお、本市は、平成33年度を整備完了目標年度としており、今後も整備の推進が必要であるため、現状の経営がしばらくの間は続くことになるが、経営状況について常に把握・分析をしながら、適正な経営となるように努める。</t>
    <rPh sb="1" eb="4">
      <t>ゲンジテン</t>
    </rPh>
    <rPh sb="6" eb="9">
      <t>ゲスイドウ</t>
    </rPh>
    <rPh sb="9" eb="11">
      <t>ケンセツ</t>
    </rPh>
    <rPh sb="12" eb="13">
      <t>ト</t>
    </rPh>
    <rPh sb="14" eb="15">
      <t>ク</t>
    </rPh>
    <rPh sb="17" eb="19">
      <t>タガク</t>
    </rPh>
    <rPh sb="20" eb="22">
      <t>セツビ</t>
    </rPh>
    <rPh sb="22" eb="24">
      <t>トウシ</t>
    </rPh>
    <rPh sb="24" eb="25">
      <t>オヨ</t>
    </rPh>
    <rPh sb="26" eb="28">
      <t>コウサイ</t>
    </rPh>
    <rPh sb="28" eb="29">
      <t>ヒ</t>
    </rPh>
    <rPh sb="30" eb="32">
      <t>ショウカン</t>
    </rPh>
    <rPh sb="33" eb="34">
      <t>オコナ</t>
    </rPh>
    <rPh sb="39" eb="41">
      <t>ルイジ</t>
    </rPh>
    <rPh sb="41" eb="43">
      <t>ダンタイ</t>
    </rPh>
    <rPh sb="44" eb="46">
      <t>ヒカク</t>
    </rPh>
    <rPh sb="48" eb="51">
      <t>ゲンジテン</t>
    </rPh>
    <rPh sb="53" eb="55">
      <t>ケイエイ</t>
    </rPh>
    <rPh sb="55" eb="57">
      <t>ブンセキ</t>
    </rPh>
    <rPh sb="59" eb="61">
      <t>ケイヒ</t>
    </rPh>
    <rPh sb="62" eb="63">
      <t>オオ</t>
    </rPh>
    <rPh sb="64" eb="65">
      <t>ヨウ</t>
    </rPh>
    <rPh sb="67" eb="69">
      <t>ジョウキョウ</t>
    </rPh>
    <rPh sb="75" eb="77">
      <t>タホウ</t>
    </rPh>
    <rPh sb="139" eb="141">
      <t>ケンセツ</t>
    </rPh>
    <rPh sb="141" eb="142">
      <t>ヒ</t>
    </rPh>
    <rPh sb="142" eb="143">
      <t>オヨ</t>
    </rPh>
    <rPh sb="144" eb="146">
      <t>コウサイ</t>
    </rPh>
    <rPh sb="146" eb="147">
      <t>ヒ</t>
    </rPh>
    <rPh sb="148" eb="149">
      <t>ノゾ</t>
    </rPh>
    <rPh sb="150" eb="152">
      <t>イジ</t>
    </rPh>
    <rPh sb="152" eb="155">
      <t>カンリヒ</t>
    </rPh>
    <rPh sb="157" eb="159">
      <t>ジンコウ</t>
    </rPh>
    <rPh sb="159" eb="161">
      <t>ミツド</t>
    </rPh>
    <rPh sb="162" eb="163">
      <t>タカ</t>
    </rPh>
    <rPh sb="167" eb="170">
      <t>ロウキュウカ</t>
    </rPh>
    <rPh sb="171" eb="172">
      <t>スス</t>
    </rPh>
    <rPh sb="182" eb="183">
      <t>ヒク</t>
    </rPh>
    <rPh sb="184" eb="186">
      <t>スイジュン</t>
    </rPh>
    <rPh sb="190" eb="192">
      <t>セイビ</t>
    </rPh>
    <rPh sb="193" eb="195">
      <t>カンリョウ</t>
    </rPh>
    <rPh sb="199" eb="202">
      <t>カクシヒョウ</t>
    </rPh>
    <rPh sb="203" eb="205">
      <t>コウテン</t>
    </rPh>
    <rPh sb="210" eb="211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</si>
</sst>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0.13</c:v>
                </c:pt>
                <c:pt idx="3">
                  <c:v>0</c:v>
                </c:pt>
                <c:pt idx="4" formatCode="#,##0.00;&quot;△&quot;#,##0.00;&quot;-&quot;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3296"/>
        <c:axId val="405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0.11</c:v>
                </c:pt>
                <c:pt idx="4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63296"/>
        <c:axId val="40596992"/>
      </c:lineChart>
      <c:dateAx>
        <c:axId val="8106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96992"/>
        <c:crosses val="autoZero"/>
        <c:auto val="1"/>
        <c:lblOffset val="100"/>
        <c:baseTimeUnit val="years"/>
      </c:dateAx>
      <c:valAx>
        <c:axId val="405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6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60.42</c:v>
                </c:pt>
                <c:pt idx="1">
                  <c:v>64.55</c:v>
                </c:pt>
                <c:pt idx="2">
                  <c:v>62.25</c:v>
                </c:pt>
                <c:pt idx="3">
                  <c:v>61.75</c:v>
                </c:pt>
                <c:pt idx="4">
                  <c:v>62.79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22144"/>
        <c:axId val="4122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67.09</c:v>
                </c:pt>
                <c:pt idx="1">
                  <c:v>67.180000000000007</c:v>
                </c:pt>
                <c:pt idx="2">
                  <c:v>67.540000000000006</c:v>
                </c:pt>
                <c:pt idx="3">
                  <c:v>67.61</c:v>
                </c:pt>
                <c:pt idx="4">
                  <c:v>64.81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22144"/>
        <c:axId val="41224064"/>
      </c:lineChart>
      <c:dateAx>
        <c:axId val="4122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24064"/>
        <c:crosses val="autoZero"/>
        <c:auto val="1"/>
        <c:lblOffset val="100"/>
        <c:baseTimeUnit val="years"/>
      </c:dateAx>
      <c:valAx>
        <c:axId val="4122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2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83.8</c:v>
                </c:pt>
                <c:pt idx="1">
                  <c:v>84.74</c:v>
                </c:pt>
                <c:pt idx="2">
                  <c:v>84.9</c:v>
                </c:pt>
                <c:pt idx="3">
                  <c:v>84.45</c:v>
                </c:pt>
                <c:pt idx="4">
                  <c:v>82.76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37888"/>
        <c:axId val="41256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96.12</c:v>
                </c:pt>
                <c:pt idx="1">
                  <c:v>96.32</c:v>
                </c:pt>
                <c:pt idx="2">
                  <c:v>96.48</c:v>
                </c:pt>
                <c:pt idx="3">
                  <c:v>96.64</c:v>
                </c:pt>
                <c:pt idx="4">
                  <c:v>96.76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37888"/>
        <c:axId val="41256448"/>
      </c:lineChart>
      <c:dateAx>
        <c:axId val="4123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56448"/>
        <c:crosses val="autoZero"/>
        <c:auto val="1"/>
        <c:lblOffset val="100"/>
        <c:baseTimeUnit val="years"/>
      </c:dateAx>
      <c:valAx>
        <c:axId val="41256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3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69.290000000000006</c:v>
                </c:pt>
                <c:pt idx="1">
                  <c:v>71.59</c:v>
                </c:pt>
                <c:pt idx="2">
                  <c:v>73.86</c:v>
                </c:pt>
                <c:pt idx="3">
                  <c:v>72.42</c:v>
                </c:pt>
                <c:pt idx="4">
                  <c:v>68.42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8752"/>
        <c:axId val="4078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8752"/>
        <c:axId val="40785024"/>
      </c:lineChart>
      <c:dateAx>
        <c:axId val="40778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85024"/>
        <c:crosses val="autoZero"/>
        <c:auto val="1"/>
        <c:lblOffset val="100"/>
        <c:baseTimeUnit val="years"/>
      </c:dateAx>
      <c:valAx>
        <c:axId val="4078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78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15232"/>
        <c:axId val="4082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5232"/>
        <c:axId val="40821504"/>
      </c:lineChart>
      <c:dateAx>
        <c:axId val="4081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21504"/>
        <c:crosses val="autoZero"/>
        <c:auto val="1"/>
        <c:lblOffset val="100"/>
        <c:baseTimeUnit val="years"/>
      </c:dateAx>
      <c:valAx>
        <c:axId val="4082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81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13152"/>
        <c:axId val="409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13152"/>
        <c:axId val="40919424"/>
      </c:lineChart>
      <c:dateAx>
        <c:axId val="4091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19424"/>
        <c:crosses val="autoZero"/>
        <c:auto val="1"/>
        <c:lblOffset val="100"/>
        <c:baseTimeUnit val="years"/>
      </c:dateAx>
      <c:valAx>
        <c:axId val="409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1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68576"/>
        <c:axId val="4097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8576"/>
        <c:axId val="40970496"/>
      </c:lineChart>
      <c:dateAx>
        <c:axId val="4096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970496"/>
        <c:crosses val="autoZero"/>
        <c:auto val="1"/>
        <c:lblOffset val="100"/>
        <c:baseTimeUnit val="years"/>
      </c:dateAx>
      <c:valAx>
        <c:axId val="4097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6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990976"/>
        <c:axId val="4100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90976"/>
        <c:axId val="41009536"/>
      </c:lineChart>
      <c:dateAx>
        <c:axId val="4099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09536"/>
        <c:crosses val="autoZero"/>
        <c:auto val="1"/>
        <c:lblOffset val="100"/>
        <c:baseTimeUnit val="years"/>
      </c:dateAx>
      <c:valAx>
        <c:axId val="4100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99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1387.04</c:v>
                </c:pt>
                <c:pt idx="1">
                  <c:v>1371.84</c:v>
                </c:pt>
                <c:pt idx="2">
                  <c:v>1352.03</c:v>
                </c:pt>
                <c:pt idx="3">
                  <c:v>1326.78</c:v>
                </c:pt>
                <c:pt idx="4">
                  <c:v>1508.87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23360"/>
        <c:axId val="4109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736.85</c:v>
                </c:pt>
                <c:pt idx="1">
                  <c:v>745.85</c:v>
                </c:pt>
                <c:pt idx="2">
                  <c:v>705.53</c:v>
                </c:pt>
                <c:pt idx="3">
                  <c:v>685.64</c:v>
                </c:pt>
                <c:pt idx="4">
                  <c:v>665.11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23360"/>
        <c:axId val="41099264"/>
      </c:lineChart>
      <c:dateAx>
        <c:axId val="410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099264"/>
        <c:crosses val="autoZero"/>
        <c:auto val="1"/>
        <c:lblOffset val="100"/>
        <c:baseTimeUnit val="years"/>
      </c:dateAx>
      <c:valAx>
        <c:axId val="4109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2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71.099999999999994</c:v>
                </c:pt>
                <c:pt idx="1">
                  <c:v>74.47</c:v>
                </c:pt>
                <c:pt idx="2">
                  <c:v>73.540000000000006</c:v>
                </c:pt>
                <c:pt idx="3">
                  <c:v>73.98</c:v>
                </c:pt>
                <c:pt idx="4">
                  <c:v>68.739999999999995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41376"/>
        <c:axId val="4114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87.47</c:v>
                </c:pt>
                <c:pt idx="1">
                  <c:v>89.16</c:v>
                </c:pt>
                <c:pt idx="2">
                  <c:v>89.78</c:v>
                </c:pt>
                <c:pt idx="3">
                  <c:v>88.39</c:v>
                </c:pt>
                <c:pt idx="4">
                  <c:v>85.64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41376"/>
        <c:axId val="41143296"/>
      </c:lineChart>
      <c:dateAx>
        <c:axId val="4114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43296"/>
        <c:crosses val="autoZero"/>
        <c:auto val="1"/>
        <c:lblOffset val="100"/>
        <c:baseTimeUnit val="years"/>
      </c:dateAx>
      <c:valAx>
        <c:axId val="4114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4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240.57</c:v>
                </c:pt>
                <c:pt idx="1">
                  <c:v>229.25</c:v>
                </c:pt>
                <c:pt idx="2">
                  <c:v>231.75</c:v>
                </c:pt>
                <c:pt idx="3">
                  <c:v>230.34</c:v>
                </c:pt>
                <c:pt idx="4">
                  <c:v>212.32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73376"/>
        <c:axId val="4117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128.05000000000001</c:v>
                </c:pt>
                <c:pt idx="1">
                  <c:v>126.58</c:v>
                </c:pt>
                <c:pt idx="2">
                  <c:v>125.87</c:v>
                </c:pt>
                <c:pt idx="3">
                  <c:v>128.96</c:v>
                </c:pt>
                <c:pt idx="4">
                  <c:v>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73376"/>
        <c:axId val="41175296"/>
      </c:lineChart>
      <c:dateAx>
        <c:axId val="4117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75296"/>
        <c:crosses val="autoZero"/>
        <c:auto val="1"/>
        <c:lblOffset val="100"/>
        <c:baseTimeUnit val="years"/>
      </c:dateAx>
      <c:valAx>
        <c:axId val="4117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7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京都府　宇治市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Aa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190856</v>
      </c>
      <c r="AM8" s="64"/>
      <c r="AN8" s="64"/>
      <c r="AO8" s="64"/>
      <c r="AP8" s="64"/>
      <c r="AQ8" s="64"/>
      <c r="AR8" s="64"/>
      <c r="AS8" s="64"/>
      <c r="AT8" s="63">
        <f>データ!S6</f>
        <v>67.540000000000006</v>
      </c>
      <c r="AU8" s="63"/>
      <c r="AV8" s="63"/>
      <c r="AW8" s="63"/>
      <c r="AX8" s="63"/>
      <c r="AY8" s="63"/>
      <c r="AZ8" s="63"/>
      <c r="BA8" s="63"/>
      <c r="BB8" s="63">
        <f>データ!T6</f>
        <v>2825.82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87.75</v>
      </c>
      <c r="Q10" s="63"/>
      <c r="R10" s="63"/>
      <c r="S10" s="63"/>
      <c r="T10" s="63"/>
      <c r="U10" s="63"/>
      <c r="V10" s="63"/>
      <c r="W10" s="63">
        <f>データ!P6</f>
        <v>90.98</v>
      </c>
      <c r="X10" s="63"/>
      <c r="Y10" s="63"/>
      <c r="Z10" s="63"/>
      <c r="AA10" s="63"/>
      <c r="AB10" s="63"/>
      <c r="AC10" s="63"/>
      <c r="AD10" s="64">
        <f>データ!Q6</f>
        <v>3026</v>
      </c>
      <c r="AE10" s="64"/>
      <c r="AF10" s="64"/>
      <c r="AG10" s="64"/>
      <c r="AH10" s="64"/>
      <c r="AI10" s="64"/>
      <c r="AJ10" s="64"/>
      <c r="AK10" s="2"/>
      <c r="AL10" s="64">
        <f>データ!U6</f>
        <v>166875</v>
      </c>
      <c r="AM10" s="64"/>
      <c r="AN10" s="64"/>
      <c r="AO10" s="64"/>
      <c r="AP10" s="64"/>
      <c r="AQ10" s="64"/>
      <c r="AR10" s="64"/>
      <c r="AS10" s="64"/>
      <c r="AT10" s="63">
        <f>データ!V6</f>
        <v>15.4</v>
      </c>
      <c r="AU10" s="63"/>
      <c r="AV10" s="63"/>
      <c r="AW10" s="63"/>
      <c r="AX10" s="63"/>
      <c r="AY10" s="63"/>
      <c r="AZ10" s="63"/>
      <c r="BA10" s="63"/>
      <c r="BB10" s="63">
        <f>データ!W6</f>
        <v>10836.04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262048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京都府　宇治市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Aa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87.75</v>
      </c>
      <c r="P6" s="32">
        <f t="shared" si="3"/>
        <v>90.98</v>
      </c>
      <c r="Q6" s="32">
        <f t="shared" si="3"/>
        <v>3026</v>
      </c>
      <c r="R6" s="32">
        <f t="shared" si="3"/>
        <v>190856</v>
      </c>
      <c r="S6" s="32">
        <f t="shared" si="3"/>
        <v>67.540000000000006</v>
      </c>
      <c r="T6" s="32">
        <f t="shared" si="3"/>
        <v>2825.82</v>
      </c>
      <c r="U6" s="32">
        <f t="shared" si="3"/>
        <v>166875</v>
      </c>
      <c r="V6" s="32">
        <f t="shared" si="3"/>
        <v>15.4</v>
      </c>
      <c r="W6" s="32">
        <f t="shared" si="3"/>
        <v>10836.04</v>
      </c>
      <c r="X6" s="33">
        <f>IF(X7="",NA(),X7)</f>
        <v>69.290000000000006</v>
      </c>
      <c r="Y6" s="33">
        <f t="shared" ref="Y6:AG6" si="4">IF(Y7="",NA(),Y7)</f>
        <v>71.59</v>
      </c>
      <c r="Z6" s="33">
        <f t="shared" si="4"/>
        <v>73.86</v>
      </c>
      <c r="AA6" s="33">
        <f t="shared" si="4"/>
        <v>72.42</v>
      </c>
      <c r="AB6" s="33">
        <f t="shared" si="4"/>
        <v>68.42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1387.04</v>
      </c>
      <c r="BF6" s="33">
        <f t="shared" ref="BF6:BN6" si="7">IF(BF7="",NA(),BF7)</f>
        <v>1371.84</v>
      </c>
      <c r="BG6" s="33">
        <f t="shared" si="7"/>
        <v>1352.03</v>
      </c>
      <c r="BH6" s="33">
        <f t="shared" si="7"/>
        <v>1326.78</v>
      </c>
      <c r="BI6" s="33">
        <f t="shared" si="7"/>
        <v>1508.87</v>
      </c>
      <c r="BJ6" s="33">
        <f t="shared" si="7"/>
        <v>736.85</v>
      </c>
      <c r="BK6" s="33">
        <f t="shared" si="7"/>
        <v>745.85</v>
      </c>
      <c r="BL6" s="33">
        <f t="shared" si="7"/>
        <v>705.53</v>
      </c>
      <c r="BM6" s="33">
        <f t="shared" si="7"/>
        <v>685.64</v>
      </c>
      <c r="BN6" s="33">
        <f t="shared" si="7"/>
        <v>665.11</v>
      </c>
      <c r="BO6" s="32" t="str">
        <f>IF(BO7="","",IF(BO7="-","【-】","【"&amp;SUBSTITUTE(TEXT(BO7,"#,##0.00"),"-","△")&amp;"】"))</f>
        <v>【776.35】</v>
      </c>
      <c r="BP6" s="33">
        <f>IF(BP7="",NA(),BP7)</f>
        <v>71.099999999999994</v>
      </c>
      <c r="BQ6" s="33">
        <f t="shared" ref="BQ6:BY6" si="8">IF(BQ7="",NA(),BQ7)</f>
        <v>74.47</v>
      </c>
      <c r="BR6" s="33">
        <f t="shared" si="8"/>
        <v>73.540000000000006</v>
      </c>
      <c r="BS6" s="33">
        <f t="shared" si="8"/>
        <v>73.98</v>
      </c>
      <c r="BT6" s="33">
        <f t="shared" si="8"/>
        <v>68.739999999999995</v>
      </c>
      <c r="BU6" s="33">
        <f t="shared" si="8"/>
        <v>87.47</v>
      </c>
      <c r="BV6" s="33">
        <f t="shared" si="8"/>
        <v>89.16</v>
      </c>
      <c r="BW6" s="33">
        <f t="shared" si="8"/>
        <v>89.78</v>
      </c>
      <c r="BX6" s="33">
        <f t="shared" si="8"/>
        <v>88.39</v>
      </c>
      <c r="BY6" s="33">
        <f t="shared" si="8"/>
        <v>85.64</v>
      </c>
      <c r="BZ6" s="32" t="str">
        <f>IF(BZ7="","",IF(BZ7="-","【-】","【"&amp;SUBSTITUTE(TEXT(BZ7,"#,##0.00"),"-","△")&amp;"】"))</f>
        <v>【96.57】</v>
      </c>
      <c r="CA6" s="33">
        <f>IF(CA7="",NA(),CA7)</f>
        <v>240.57</v>
      </c>
      <c r="CB6" s="33">
        <f t="shared" ref="CB6:CJ6" si="9">IF(CB7="",NA(),CB7)</f>
        <v>229.25</v>
      </c>
      <c r="CC6" s="33">
        <f t="shared" si="9"/>
        <v>231.75</v>
      </c>
      <c r="CD6" s="33">
        <f t="shared" si="9"/>
        <v>230.34</v>
      </c>
      <c r="CE6" s="33">
        <f t="shared" si="9"/>
        <v>212.32</v>
      </c>
      <c r="CF6" s="33">
        <f t="shared" si="9"/>
        <v>128.05000000000001</v>
      </c>
      <c r="CG6" s="33">
        <f t="shared" si="9"/>
        <v>126.58</v>
      </c>
      <c r="CH6" s="33">
        <f t="shared" si="9"/>
        <v>125.87</v>
      </c>
      <c r="CI6" s="33">
        <f t="shared" si="9"/>
        <v>128.96</v>
      </c>
      <c r="CJ6" s="33">
        <f t="shared" si="9"/>
        <v>133</v>
      </c>
      <c r="CK6" s="32" t="str">
        <f>IF(CK7="","",IF(CK7="-","【-】","【"&amp;SUBSTITUTE(TEXT(CK7,"#,##0.00"),"-","△")&amp;"】"))</f>
        <v>【142.28】</v>
      </c>
      <c r="CL6" s="33">
        <f>IF(CL7="",NA(),CL7)</f>
        <v>60.42</v>
      </c>
      <c r="CM6" s="33">
        <f t="shared" ref="CM6:CU6" si="10">IF(CM7="",NA(),CM7)</f>
        <v>64.55</v>
      </c>
      <c r="CN6" s="33">
        <f t="shared" si="10"/>
        <v>62.25</v>
      </c>
      <c r="CO6" s="33">
        <f t="shared" si="10"/>
        <v>61.75</v>
      </c>
      <c r="CP6" s="33">
        <f t="shared" si="10"/>
        <v>62.79</v>
      </c>
      <c r="CQ6" s="33">
        <f t="shared" si="10"/>
        <v>67.09</v>
      </c>
      <c r="CR6" s="33">
        <f t="shared" si="10"/>
        <v>67.180000000000007</v>
      </c>
      <c r="CS6" s="33">
        <f t="shared" si="10"/>
        <v>67.540000000000006</v>
      </c>
      <c r="CT6" s="33">
        <f t="shared" si="10"/>
        <v>67.61</v>
      </c>
      <c r="CU6" s="33">
        <f t="shared" si="10"/>
        <v>64.81</v>
      </c>
      <c r="CV6" s="32" t="str">
        <f>IF(CV7="","",IF(CV7="-","【-】","【"&amp;SUBSTITUTE(TEXT(CV7,"#,##0.00"),"-","△")&amp;"】"))</f>
        <v>【60.35】</v>
      </c>
      <c r="CW6" s="33">
        <f>IF(CW7="",NA(),CW7)</f>
        <v>83.8</v>
      </c>
      <c r="CX6" s="33">
        <f t="shared" ref="CX6:DF6" si="11">IF(CX7="",NA(),CX7)</f>
        <v>84.74</v>
      </c>
      <c r="CY6" s="33">
        <f t="shared" si="11"/>
        <v>84.9</v>
      </c>
      <c r="CZ6" s="33">
        <f t="shared" si="11"/>
        <v>84.45</v>
      </c>
      <c r="DA6" s="33">
        <f t="shared" si="11"/>
        <v>82.76</v>
      </c>
      <c r="DB6" s="33">
        <f t="shared" si="11"/>
        <v>96.12</v>
      </c>
      <c r="DC6" s="33">
        <f t="shared" si="11"/>
        <v>96.32</v>
      </c>
      <c r="DD6" s="33">
        <f t="shared" si="11"/>
        <v>96.48</v>
      </c>
      <c r="DE6" s="33">
        <f t="shared" si="11"/>
        <v>96.64</v>
      </c>
      <c r="DF6" s="33">
        <f t="shared" si="11"/>
        <v>96.76</v>
      </c>
      <c r="DG6" s="32" t="str">
        <f>IF(DG7="","",IF(DG7="-","【-】","【"&amp;SUBSTITUTE(TEXT(DG7,"#,##0.00"),"-","△")&amp;"】"))</f>
        <v>【94.57】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0.13</v>
      </c>
      <c r="EG6" s="32">
        <f t="shared" si="14"/>
        <v>0</v>
      </c>
      <c r="EH6" s="33">
        <f t="shared" si="14"/>
        <v>0.08</v>
      </c>
      <c r="EI6" s="33">
        <f t="shared" si="14"/>
        <v>0.1</v>
      </c>
      <c r="EJ6" s="33">
        <f t="shared" si="14"/>
        <v>0.1</v>
      </c>
      <c r="EK6" s="33">
        <f t="shared" si="14"/>
        <v>0.1</v>
      </c>
      <c r="EL6" s="33">
        <f t="shared" si="14"/>
        <v>0.11</v>
      </c>
      <c r="EM6" s="33">
        <f t="shared" si="14"/>
        <v>0.22</v>
      </c>
      <c r="EN6" s="32" t="str">
        <f>IF(EN7="","",IF(EN7="-","【-】","【"&amp;SUBSTITUTE(TEXT(EN7,"#,##0.00"),"-","△")&amp;"】"))</f>
        <v>【0.17】</v>
      </c>
    </row>
    <row r="7" spans="1:144" s="34" customFormat="1">
      <c r="A7" s="26"/>
      <c r="B7" s="35">
        <v>2014</v>
      </c>
      <c r="C7" s="35">
        <v>262048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87.75</v>
      </c>
      <c r="P7" s="36">
        <v>90.98</v>
      </c>
      <c r="Q7" s="36">
        <v>3026</v>
      </c>
      <c r="R7" s="36">
        <v>190856</v>
      </c>
      <c r="S7" s="36">
        <v>67.540000000000006</v>
      </c>
      <c r="T7" s="36">
        <v>2825.82</v>
      </c>
      <c r="U7" s="36">
        <v>166875</v>
      </c>
      <c r="V7" s="36">
        <v>15.4</v>
      </c>
      <c r="W7" s="36">
        <v>10836.04</v>
      </c>
      <c r="X7" s="36">
        <v>69.290000000000006</v>
      </c>
      <c r="Y7" s="36">
        <v>71.59</v>
      </c>
      <c r="Z7" s="36">
        <v>73.86</v>
      </c>
      <c r="AA7" s="36">
        <v>72.42</v>
      </c>
      <c r="AB7" s="36">
        <v>68.42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1387.04</v>
      </c>
      <c r="BF7" s="36">
        <v>1371.84</v>
      </c>
      <c r="BG7" s="36">
        <v>1352.03</v>
      </c>
      <c r="BH7" s="36">
        <v>1326.78</v>
      </c>
      <c r="BI7" s="36">
        <v>1508.87</v>
      </c>
      <c r="BJ7" s="36">
        <v>736.85</v>
      </c>
      <c r="BK7" s="36">
        <v>745.85</v>
      </c>
      <c r="BL7" s="36">
        <v>705.53</v>
      </c>
      <c r="BM7" s="36">
        <v>685.64</v>
      </c>
      <c r="BN7" s="36">
        <v>665.11</v>
      </c>
      <c r="BO7" s="36">
        <v>776.35</v>
      </c>
      <c r="BP7" s="36">
        <v>71.099999999999994</v>
      </c>
      <c r="BQ7" s="36">
        <v>74.47</v>
      </c>
      <c r="BR7" s="36">
        <v>73.540000000000006</v>
      </c>
      <c r="BS7" s="36">
        <v>73.98</v>
      </c>
      <c r="BT7" s="36">
        <v>68.739999999999995</v>
      </c>
      <c r="BU7" s="36">
        <v>87.47</v>
      </c>
      <c r="BV7" s="36">
        <v>89.16</v>
      </c>
      <c r="BW7" s="36">
        <v>89.78</v>
      </c>
      <c r="BX7" s="36">
        <v>88.39</v>
      </c>
      <c r="BY7" s="36">
        <v>85.64</v>
      </c>
      <c r="BZ7" s="36">
        <v>96.57</v>
      </c>
      <c r="CA7" s="36">
        <v>240.57</v>
      </c>
      <c r="CB7" s="36">
        <v>229.25</v>
      </c>
      <c r="CC7" s="36">
        <v>231.75</v>
      </c>
      <c r="CD7" s="36">
        <v>230.34</v>
      </c>
      <c r="CE7" s="36">
        <v>212.32</v>
      </c>
      <c r="CF7" s="36">
        <v>128.05000000000001</v>
      </c>
      <c r="CG7" s="36">
        <v>126.58</v>
      </c>
      <c r="CH7" s="36">
        <v>125.87</v>
      </c>
      <c r="CI7" s="36">
        <v>128.96</v>
      </c>
      <c r="CJ7" s="36">
        <v>133</v>
      </c>
      <c r="CK7" s="36">
        <v>142.28</v>
      </c>
      <c r="CL7" s="36">
        <v>60.42</v>
      </c>
      <c r="CM7" s="36">
        <v>64.55</v>
      </c>
      <c r="CN7" s="36">
        <v>62.25</v>
      </c>
      <c r="CO7" s="36">
        <v>61.75</v>
      </c>
      <c r="CP7" s="36">
        <v>62.79</v>
      </c>
      <c r="CQ7" s="36">
        <v>67.09</v>
      </c>
      <c r="CR7" s="36">
        <v>67.180000000000007</v>
      </c>
      <c r="CS7" s="36">
        <v>67.540000000000006</v>
      </c>
      <c r="CT7" s="36">
        <v>67.61</v>
      </c>
      <c r="CU7" s="36">
        <v>64.81</v>
      </c>
      <c r="CV7" s="36">
        <v>60.35</v>
      </c>
      <c r="CW7" s="36">
        <v>83.8</v>
      </c>
      <c r="CX7" s="36">
        <v>84.74</v>
      </c>
      <c r="CY7" s="36">
        <v>84.9</v>
      </c>
      <c r="CZ7" s="36">
        <v>84.45</v>
      </c>
      <c r="DA7" s="36">
        <v>82.76</v>
      </c>
      <c r="DB7" s="36">
        <v>96.12</v>
      </c>
      <c r="DC7" s="36">
        <v>96.32</v>
      </c>
      <c r="DD7" s="36">
        <v>96.48</v>
      </c>
      <c r="DE7" s="36">
        <v>96.64</v>
      </c>
      <c r="DF7" s="36">
        <v>96.76</v>
      </c>
      <c r="DG7" s="36">
        <v>94.57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0.13</v>
      </c>
      <c r="EG7" s="36">
        <v>0</v>
      </c>
      <c r="EH7" s="36">
        <v>0.08</v>
      </c>
      <c r="EI7" s="36">
        <v>0.1</v>
      </c>
      <c r="EJ7" s="36">
        <v>0.1</v>
      </c>
      <c r="EK7" s="36">
        <v>0.1</v>
      </c>
      <c r="EL7" s="36">
        <v>0.11</v>
      </c>
      <c r="EM7" s="36">
        <v>0.22</v>
      </c>
      <c r="EN7" s="36">
        <v>0.17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*</cp:lastModifiedBy>
  <cp:lastPrinted>2016-02-22T00:36:01Z</cp:lastPrinted>
  <dcterms:created xsi:type="dcterms:W3CDTF">2016-02-03T08:54:11Z</dcterms:created>
  <dcterms:modified xsi:type="dcterms:W3CDTF">2016-02-22T23:44:04Z</dcterms:modified>
  <cp:category/>
</cp:coreProperties>
</file>