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6BD1D886-8F8E-4736-9C63-3F5C18040AD6}"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<sst xmlns="http://schemas.openxmlformats.org/spreadsheetml/2006/main" count="1078" uniqueCount="562">
  <si>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</si>
  <si>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</si>
  <si>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</si>
  <si>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</si>
  <si>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</si>
  <si>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</si>
  <si>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</si>
  <si>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</si>
  <si>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</si>
  <si>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</si>
  <si>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</si>
  <si>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</si>
  <si>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</si>
  <si>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</si>
  <si>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</si>
  <si>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</si>
  <si>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</si>
  <si>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</si>
  <si>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</si>
  <si>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</si>
  <si>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</si>
  <si>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</si>
  <si>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</si>
  <si>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</si>
  <si>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</si>
  <si>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</si>
  <si>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</si>
  <si>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</si>
  <si>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</si>
  <si>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</si>
  <si>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</si>
  <si>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</si>
  <si>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</si>
  <si>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</si>
  <si>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</si>
  <si>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</si>
  <si>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</si>
  <si>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</si>
  <si>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</si>
  <si>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</si>
  <si>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</si>
  <si>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</si>
  <si>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</si>
  <si>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</si>
  <si>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</si>
  <si>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</si>
  <si>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</si>
  <si>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</si>
  <si>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</si>
  <si>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</si>
  <si>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</si>
  <si>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</si>
  <si>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</si>
  <si>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</si>
  <si>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</si>
  <si>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</si>
  <si>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</si>
  <si>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</si>
  <si>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</si>
  <si>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</si>
  <si>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</si>
  <si>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</si>
  <si>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</si>
  <si>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</si>
  <si>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</si>
  <si>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</si>
  <si>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</si>
  <si>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</si>
  <si>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</si>
  <si>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</si>
  <si>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</si>
  <si>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</si>
  <si>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</si>
  <si>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</si>
  <si>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</si>
  <si>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</si>
  <si>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</si>
  <si>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</si>
  <si>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</si>
  <si>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</si>
  <si>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</si>
  <si>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</si>
  <si>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</si>
  <si>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</si>
  <si>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</si>
  <si>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</si>
  <si>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</si>
  <si>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</si>
  <si>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</si>
  <si>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</si>
  <si>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</si>
  <si>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</si>
  <si>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</si>
  <si>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</si>
  <si>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</si>
  <si>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</si>
  <si>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</si>
  <si>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</si>
  <si>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</si>
  <si>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</si>
  <si>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</si>
  <si>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</si>
  <si>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</si>
  <si>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</si>
  <si>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</si>
  <si>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</si>
  <si>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</si>
  <si>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</si>
  <si>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</si>
  <si>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</si>
  <si>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</si>
  <si>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</si>
  <si>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</si>
  <si>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</si>
  <si>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</si>
  <si>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</si>
  <si>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</si>
  <si>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</si>
  <si>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</si>
  <si>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</si>
  <si>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</si>
  <si>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</si>
  <si>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</si>
  <si>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</si>
  <si>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</si>
  <si>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</si>
  <si>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</si>
  <si>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</si>
  <si>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</si>
  <si>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</si>
  <si>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</si>
  <si>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</si>
  <si>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</si>
  <si>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</si>
  <si>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</si>
  <si>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</si>
  <si>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</si>
  <si>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</si>
  <si>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</si>
  <si>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</si>
  <si>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</si>
  <si>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</si>
  <si>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</si>
  <si>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</si>
  <si>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</si>
  <si>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</si>
  <si>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</si>
  <si>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</si>
  <si>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</si>
  <si>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</si>
  <si>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</si>
  <si>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</si>
  <si>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</si>
  <si>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</si>
  <si>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</si>
  <si>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</si>
  <si>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</si>
  <si>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</si>
  <si>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</si>
  <si>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</si>
  <si>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</si>
  <si>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</si>
  <si>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</si>
  <si>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</si>
  <si>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</si>
  <si>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</si>
  <si>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</si>
  <si>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</si>
  <si>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</si>
  <si>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</si>
  <si>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</si>
  <si>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</si>
  <si>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</si>
  <si>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</si>
  <si>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</si>
  <si>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</si>
  <si>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</si>
  <si>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</si>
  <si>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</si>
  <si>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</si>
  <si>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</si>
  <si>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</si>
  <si>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</si>
  <si>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</si>
  <si>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</si>
  <si>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</si>
  <si>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</si>
  <si>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</si>
  <si>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</si>
  <si>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</si>
  <si>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</si>
  <si>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</si>
  <si>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</si>
  <si>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</si>
  <si>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</si>
  <si>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</si>
  <si>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</si>
  <si>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</si>
  <si>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</si>
  <si>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</si>
  <si>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</si>
  <si>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</si>
  <si>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</si>
  <si>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京都府大山崎町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</si>
  <si>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</si>
  <si>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</si>
  <si>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</si>
  <si>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</si>
  <si>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</si>
  <si>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</si>
  <si>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</si>
  <si>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</si>
  <si>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</si>
  <si>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</si>
  <si>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</si>
  <si>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</si>
  <si>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</si>
  <si>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</si>
  <si>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</si>
  <si>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</si>
  <si>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</si>
  <si>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</si>
  <si>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</si>
  <si>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</si>
  <si>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</si>
  <si>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</si>
  <si>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</si>
  <si>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</si>
  <si>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</si>
  <si>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</si>
  <si>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</si>
  <si>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</si>
  <si>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</si>
  <si>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</si>
  <si>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</si>
  <si>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</si>
  <si>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</si>
  <si>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</si>
  <si>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</si>
  <si>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</si>
  <si>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</si>
  <si>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</si>
  <si>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</si>
  <si>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</si>
  <si>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</si>
  <si>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</si>
  <si>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</si>
  <si>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</si>
  <si>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</si>
  <si>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</si>
  <si>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</si>
  <si>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</si>
  <si>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</si>
  <si>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</si>
  <si>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</si>
  <si>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</si>
  <si>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</si>
  <si>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</si>
  <si>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</si>
  <si>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</si>
  <si>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</si>
  <si>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</si>
  <si>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</si>
  <si>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</si>
  <si>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</si>
  <si>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</si>
  <si>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</si>
  <si>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</si>
  <si>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</si>
  <si>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</si>
  <si>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</si>
  <si>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</si>
  <si>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</si>
  <si>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</si>
  <si>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</si>
  <si>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</si>
  <si>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</si>
  <si>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</si>
  <si>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</si>
  <si>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</si>
  <si>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</si>
  <si>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</si>
  <si>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</si>
  <si>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</si>
  <si>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</si>
  <si>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</si>
  <si>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</si>
  <si>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</si>
  <si>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</si>
  <si>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</si>
  <si>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</si>
  <si>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</si>
  <si>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</si>
  <si>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</si>
  <si>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</si>
  <si>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</si>
  <si>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</si>
  <si>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</si>
  <si>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</si>
  <si>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</si>
  <si>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</si>
  <si>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</si>
  <si>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</si>
  <si>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</si>
  <si>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</si>
  <si>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</si>
  <si>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</si>
  <si>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</si>
  <si>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</si>
  <si>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</si>
  <si>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</si>
  <si>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</si>
  <si>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</si>
  <si>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</si>
  <si>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</si>
  <si>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</si>
  <si>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</si>
  <si>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</si>
  <si>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</si>
  <si>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</si>
  <si>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</si>
  <si>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</si>
  <si>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</si>
  <si>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</si>
  <si>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</si>
  <si>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</si>
  <si>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</si>
  <si>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</si>
  <si>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</si>
  <si>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</si>
  <si>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</si>
  <si>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</si>
  <si>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</si>
  <si>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</si>
  <si>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</si>
  <si>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</si>
  <si>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</si>
  <si>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</si>
  <si>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</si>
  <si>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</si>
  <si>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</si>
  <si>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</si>
  <si>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</si>
  <si>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</si>
  <si>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</si>
  <si>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</si>
  <si>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</si>
  <si>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</si>
  <si>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</si>
  <si>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</si>
  <si>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</si>
  <si>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</si>
  <si>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</si>
  <si>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</si>
  <si>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京都府大山崎町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</si>
  <si>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</si>
  <si>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</si>
  <si>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</si>
  <si>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</si>
  <si>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</si>
  <si>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</si>
  <si>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</si>
  <si>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</si>
  <si>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</si>
  <si>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</si>
  <si>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</si>
  <si>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</si>
  <si>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</si>
  <si>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</si>
  <si>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</si>
  <si>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</si>
  <si>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</si>
  <si>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</si>
  <si>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</si>
  <si>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</si>
  <si>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</si>
  <si>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</si>
  <si>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</si>
  <si>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</si>
  <si>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</si>
  <si>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</si>
  <si>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</si>
  <si>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</si>
  <si>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</si>
  <si>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</si>
  <si>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</si>
  <si>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</si>
  <si>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</si>
  <si>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</si>
  <si>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</si>
  <si>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</si>
  <si>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</si>
  <si>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</si>
  <si>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</si>
  <si>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</si>
  <si>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</si>
  <si>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</si>
  <si>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</si>
  <si>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</si>
  <si>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</si>
  <si>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</si>
  <si>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</si>
  <si>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</si>
  <si>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</si>
  <si>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</si>
  <si>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</si>
  <si>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</si>
  <si>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</si>
  <si>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</si>
  <si>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</si>
  <si>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</si>
  <si>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</si>
  <si>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</si>
  <si>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</si>
  <si>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</si>
  <si>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</si>
  <si>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</si>
  <si>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</si>
  <si>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</si>
  <si>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</si>
  <si>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</si>
  <si>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</si>
  <si>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</si>
  <si>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</si>
  <si>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</si>
  <si>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</si>
  <si>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</si>
  <si>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</si>
  <si>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</si>
  <si>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</si>
  <si>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</si>
  <si>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</si>
  <si>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</si>
  <si>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</si>
  <si>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</si>
  <si>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</si>
  <si>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</si>
  <si>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</si>
  <si>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</si>
  <si>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</si>
  <si>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</si>
  <si>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</si>
  <si>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</si>
  <si>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</si>
  <si>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</si>
  <si>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</si>
  <si>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</si>
  <si>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</si>
  <si>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</si>
  <si>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</si>
  <si>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</si>
  <si>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</si>
  <si>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</si>
  <si>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</si>
  <si>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</si>
  <si>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</si>
  <si>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</si>
  <si>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</si>
  <si>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</si>
  <si>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</si>
  <si>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</si>
  <si>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</si>
  <si>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</si>
  <si>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</si>
  <si>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</si>
  <si>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</si>
  <si>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</si>
  <si>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</si>
  <si>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</si>
  <si>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</si>
  <si>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</si>
  <si>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</si>
  <si>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</si>
  <si>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</si>
  <si>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</si>
  <si>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</si>
  <si>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</si>
  <si>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</si>
  <si>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</si>
  <si>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</si>
  <si>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</si>
  <si>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</si>
  <si>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</si>
  <si>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</si>
  <si>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</si>
  <si>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</si>
  <si>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</si>
  <si>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</si>
  <si>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</si>
  <si>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</si>
  <si>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</si>
  <si>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</si>
  <si>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</si>
  <si>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</si>
  <si>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</si>
  <si>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</si>
  <si>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</si>
  <si>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</si>
  <si>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</si>
  <si>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</si>
  <si>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</si>
  <si>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</si>
  <si>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</si>
  <si>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</si>
  <si>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</si>
  <si>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</si>
  <si>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</si>
  <si>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</si>
  <si>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</si>
  <si>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</si>
  <si>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</si>
  <si>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</si>
  <si>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</si>
  <si>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</si>
  <si>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</si>
  <si>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</si>
  <si>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</si>
  <si>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</si>
  <si>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</si>
  <si>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</si>
  <si>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</si>
  <si>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</si>
  <si>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</si>
  <si>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</si>
  <si>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</si>
  <si>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</si>
  <si>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</si>
  <si>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</si>
  <si>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</si>
  <si>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</si>
  <si>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</si>
  <si>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</si>
  <si>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介護保険事業特別会計</t>
  </si>
  <si>
    <t>国民健康保険事業特別会計</t>
  </si>
  <si>
    <t>後期高齢者医療保険事業特別会計</t>
  </si>
  <si>
    <t>その他会計（赤字）</t>
  </si>
  <si>
    <t>その他会計（黒字）</t>
  </si>
  <si>
    <t>R01</t>
    <phoneticPr fontId="5"/>
  </si>
  <si>
    <t>R02</t>
    <phoneticPr fontId="5"/>
  </si>
  <si>
    <t>R03</t>
    <phoneticPr fontId="5"/>
  </si>
  <si>
    <t>R04</t>
    <phoneticPr fontId="5"/>
  </si>
  <si>
    <t>R05</t>
    <phoneticPr fontId="5"/>
  </si>
  <si>
    <t>-</t>
    <phoneticPr fontId="2"/>
  </si>
  <si>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</si>
  <si>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</si>
  <si>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</si>
  <si>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</si>
  <si>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</si>
  <si>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</si>
  <si>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</si>
  <si>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</si>
  <si>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</si>
  <si>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</si>
  <si>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乙訓土地開発公社</t>
  </si>
  <si>
    <t>乙訓勤労者福祉サービスセンター</t>
  </si>
  <si>
    <t>〇</t>
  </si>
  <si>
    <t>公共施設整備基金</t>
    <rPh sb="0" eb="2">
      <t>コウキョウ</t>
    </rPh>
    <rPh sb="2" eb="4">
      <t>シセツ</t>
    </rPh>
    <rPh sb="4" eb="6">
      <t>セイビ</t>
    </rPh>
    <rPh sb="6" eb="8">
      <t>キキン</t>
    </rPh>
    <phoneticPr fontId="5"/>
  </si>
  <si>
    <t>自転車等駐車場基金</t>
    <rPh sb="0" eb="3">
      <t>ジテンシャ</t>
    </rPh>
    <rPh sb="3" eb="4">
      <t>トウ</t>
    </rPh>
    <rPh sb="4" eb="7">
      <t>チュウシャジョウ</t>
    </rPh>
    <rPh sb="7" eb="9">
      <t>キキン</t>
    </rPh>
    <phoneticPr fontId="5"/>
  </si>
  <si>
    <t>社会福祉事業基金</t>
    <rPh sb="0" eb="2">
      <t>シャカイ</t>
    </rPh>
    <rPh sb="2" eb="4">
      <t>フクシ</t>
    </rPh>
    <rPh sb="4" eb="6">
      <t>ジギョウ</t>
    </rPh>
    <rPh sb="6" eb="8">
      <t>キキン</t>
    </rPh>
    <phoneticPr fontId="5"/>
  </si>
  <si>
    <t>緑の保全基金</t>
    <rPh sb="0" eb="1">
      <t>ミドリ</t>
    </rPh>
    <rPh sb="2" eb="4">
      <t>ホゼン</t>
    </rPh>
    <rPh sb="4" eb="6">
      <t>キキン</t>
    </rPh>
    <phoneticPr fontId="5"/>
  </si>
  <si>
    <t>水資源保全基金</t>
    <rPh sb="0" eb="3">
      <t>ミズシゲン</t>
    </rPh>
    <rPh sb="3" eb="5">
      <t>ホゼン</t>
    </rPh>
    <rPh sb="5" eb="7">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</si>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</sst>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2693-4CA0-A0D5-83F346101D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28966</c:v>
                </c:pt>
                <c:pt idx="1">
                  <c:v>31962</c:v>
                </c:pt>
                <c:pt idx="2">
                  <c:v>33362</c:v>
                </c:pt>
                <c:pt idx="3">
                  <c:v>47976</c:v>
                </c:pt>
                <c:pt idx="4">
                  <c:v>53853</c:v>
                </c:pt>
              </c:numCache>
            </c:numRef>
          </c:val>
          <c:smooth val="0"/>
          <c:extLst>
            <c:ext xmlns:c16="http://schemas.microsoft.com/office/drawing/2014/chart" uri="{C3380CC4-5D6E-409C-BE32-E72D297353CC}">
              <c16:uniqueId val="{00000001-2693-4CA0-A0D5-83F346101D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4.21</c:v>
                </c:pt>
                <c:pt idx="1">
                  <c:v>3.23</c:v>
                </c:pt>
                <c:pt idx="2">
                  <c:v>2.79</c:v>
                </c:pt>
                <c:pt idx="3">
                  <c:v>4.93</c:v>
                </c:pt>
                <c:pt idx="4">
                  <c:v>3.45</c:v>
                </c:pt>
              </c:numCache>
            </c:numRef>
          </c:val>
          <c:extLst>
            <c:ext xmlns:c16="http://schemas.microsoft.com/office/drawing/2014/chart" uri="{C3380CC4-5D6E-409C-BE32-E72D297353CC}">
              <c16:uniqueId val="{00000000-8617-4DD2-8FED-50A8A151E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9.49</c:v>
                </c:pt>
                <c:pt idx="1">
                  <c:v>10.37</c:v>
                </c:pt>
                <c:pt idx="2">
                  <c:v>13.75</c:v>
                </c:pt>
                <c:pt idx="3">
                  <c:v>20.12</c:v>
                </c:pt>
                <c:pt idx="4">
                  <c:v>24.19</c:v>
                </c:pt>
              </c:numCache>
            </c:numRef>
          </c:val>
          <c:extLst>
            <c:ext xmlns:c16="http://schemas.microsoft.com/office/drawing/2014/chart" uri="{C3380CC4-5D6E-409C-BE32-E72D297353CC}">
              <c16:uniqueId val="{00000001-8617-4DD2-8FED-50A8A151E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0.49</c:v>
                </c:pt>
                <c:pt idx="1">
                  <c:v>0.62</c:v>
                </c:pt>
                <c:pt idx="2">
                  <c:v>4.1100000000000003</c:v>
                </c:pt>
                <c:pt idx="3">
                  <c:v>8.56</c:v>
                </c:pt>
                <c:pt idx="4">
                  <c:v>3.4</c:v>
                </c:pt>
              </c:numCache>
            </c:numRef>
          </c:val>
          <c:smooth val="0"/>
          <c:extLst>
            <c:ext xmlns:c16="http://schemas.microsoft.com/office/drawing/2014/chart" uri="{C3380CC4-5D6E-409C-BE32-E72D297353CC}">
              <c16:uniqueId val="{00000002-8617-4DD2-8FED-50A8A151E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#N/A</c:v>
                </c:pt>
                <c:pt idx="3">
                  <c:v>0.5</c:v>
                </c:pt>
                <c:pt idx="4">
                  <c:v>#N/A</c:v>
                </c:pt>
                <c:pt idx="5">
                  <c:v>1</c:v>
                </c:pt>
                <c:pt idx="6">
                  <c:v>#N/A</c:v>
                </c:pt>
                <c:pt idx="7">
                  <c:v>2.56</c:v>
                </c:pt>
                <c:pt idx="8">
                  <c:v>0</c:v>
                </c:pt>
                <c:pt idx="9">
                  <c:v>0</c:v>
                </c:pt>
              </c:numCache>
            </c:numRef>
          </c:val>
          <c:extLst>
            <c:ext xmlns:c16="http://schemas.microsoft.com/office/drawing/2014/chart" uri="{C3380CC4-5D6E-409C-BE32-E72D297353CC}">
              <c16:uniqueId val="{00000000-AC11-4692-B9B1-138B4ED534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11-4692-B9B1-138B4ED534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11-4692-B9B1-138B4ED534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11-4692-B9B1-138B4ED534E7}"/>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0.23</c:v>
                </c:pt>
                <c:pt idx="4">
                  <c:v>#N/A</c:v>
                </c:pt>
                <c:pt idx="5">
                  <c:v>0.2</c:v>
                </c:pt>
                <c:pt idx="6">
                  <c:v>#N/A</c:v>
                </c:pt>
                <c:pt idx="7">
                  <c:v>0.25</c:v>
                </c:pt>
                <c:pt idx="8">
                  <c:v>#N/A</c:v>
                </c:pt>
                <c:pt idx="9">
                  <c:v>0.23</c:v>
                </c:pt>
              </c:numCache>
            </c:numRef>
          </c:val>
          <c:extLst>
            <c:ext xmlns:c16="http://schemas.microsoft.com/office/drawing/2014/chart" uri="{C3380CC4-5D6E-409C-BE32-E72D297353CC}">
              <c16:uniqueId val="{00000004-AC11-4692-B9B1-138B4ED534E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c:v>
                </c:pt>
                <c:pt idx="2">
                  <c:v>#N/A</c:v>
                </c:pt>
                <c:pt idx="3">
                  <c:v>2.87</c:v>
                </c:pt>
                <c:pt idx="4">
                  <c:v>#N/A</c:v>
                </c:pt>
                <c:pt idx="5">
                  <c:v>3.09</c:v>
                </c:pt>
                <c:pt idx="6">
                  <c:v>#N/A</c:v>
                </c:pt>
                <c:pt idx="7">
                  <c:v>1.8</c:v>
                </c:pt>
                <c:pt idx="8">
                  <c:v>#N/A</c:v>
                </c:pt>
                <c:pt idx="9">
                  <c:v>1.57</c:v>
                </c:pt>
              </c:numCache>
            </c:numRef>
          </c:val>
          <c:extLst>
            <c:ext xmlns:c16="http://schemas.microsoft.com/office/drawing/2014/chart" uri="{C3380CC4-5D6E-409C-BE32-E72D297353CC}">
              <c16:uniqueId val="{00000005-AC11-4692-B9B1-138B4ED534E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1.42</c:v>
                </c:pt>
                <c:pt idx="4">
                  <c:v>#N/A</c:v>
                </c:pt>
                <c:pt idx="5">
                  <c:v>1.45</c:v>
                </c:pt>
                <c:pt idx="6">
                  <c:v>#N/A</c:v>
                </c:pt>
                <c:pt idx="7">
                  <c:v>1.36</c:v>
                </c:pt>
                <c:pt idx="8">
                  <c:v>#N/A</c:v>
                </c:pt>
                <c:pt idx="9">
                  <c:v>1.64</c:v>
                </c:pt>
              </c:numCache>
            </c:numRef>
          </c:val>
          <c:extLst>
            <c:ext xmlns:c16="http://schemas.microsoft.com/office/drawing/2014/chart" uri="{C3380CC4-5D6E-409C-BE32-E72D297353CC}">
              <c16:uniqueId val="{00000006-AC11-4692-B9B1-138B4ED534E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c:v>
                </c:pt>
              </c:numCache>
            </c:numRef>
          </c:val>
          <c:extLst>
            <c:ext xmlns:c16="http://schemas.microsoft.com/office/drawing/2014/chart" uri="{C3380CC4-5D6E-409C-BE32-E72D297353CC}">
              <c16:uniqueId val="{00000007-AC11-4692-B9B1-138B4ED534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c:v>
                </c:pt>
                <c:pt idx="2">
                  <c:v>#N/A</c:v>
                </c:pt>
                <c:pt idx="3">
                  <c:v>3.22</c:v>
                </c:pt>
                <c:pt idx="4">
                  <c:v>#N/A</c:v>
                </c:pt>
                <c:pt idx="5">
                  <c:v>2.78</c:v>
                </c:pt>
                <c:pt idx="6">
                  <c:v>#N/A</c:v>
                </c:pt>
                <c:pt idx="7">
                  <c:v>4.93</c:v>
                </c:pt>
                <c:pt idx="8">
                  <c:v>#N/A</c:v>
                </c:pt>
                <c:pt idx="9">
                  <c:v>3.45</c:v>
                </c:pt>
              </c:numCache>
            </c:numRef>
          </c:val>
          <c:extLst>
            <c:ext xmlns:c16="http://schemas.microsoft.com/office/drawing/2014/chart" uri="{C3380CC4-5D6E-409C-BE32-E72D297353CC}">
              <c16:uniqueId val="{00000008-AC11-4692-B9B1-138B4ED534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11.15</c:v>
                </c:pt>
                <c:pt idx="2">
                  <c:v>#N/A</c:v>
                </c:pt>
                <c:pt idx="3">
                  <c:v>10.95</c:v>
                </c:pt>
                <c:pt idx="4">
                  <c:v>#N/A</c:v>
                </c:pt>
                <c:pt idx="5">
                  <c:v>10.25</c:v>
                </c:pt>
                <c:pt idx="6">
                  <c:v>#N/A</c:v>
                </c:pt>
                <c:pt idx="7">
                  <c:v>10.01</c:v>
                </c:pt>
                <c:pt idx="8">
                  <c:v>#N/A</c:v>
                </c:pt>
                <c:pt idx="9">
                  <c:v>9.74</c:v>
                </c:pt>
              </c:numCache>
            </c:numRef>
          </c:val>
          <c:extLst>
            <c:ext xmlns:c16="http://schemas.microsoft.com/office/drawing/2014/chart" uri="{C3380CC4-5D6E-409C-BE32-E72D297353CC}">
              <c16:uniqueId val="{00000009-AC11-4692-B9B1-138B4ED534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c:v>
                </c:pt>
                <c:pt idx="5">
                  <c:v>507</c:v>
                </c:pt>
                <c:pt idx="8">
                  <c:v>530</c:v>
                </c:pt>
                <c:pt idx="11">
                  <c:v>555</c:v>
                </c:pt>
                <c:pt idx="14">
                  <c:v>537</c:v>
                </c:pt>
              </c:numCache>
            </c:numRef>
          </c:val>
          <c:extLst>
            <c:ext xmlns:c16="http://schemas.microsoft.com/office/drawing/2014/chart" uri="{C3380CC4-5D6E-409C-BE32-E72D297353CC}">
              <c16:uniqueId val="{00000000-8F10-4D51-ACD8-3B6E22D70E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10-4D51-ACD8-3B6E22D70E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F10-4D51-ACD8-3B6E22D70E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c:v>
                </c:pt>
                <c:pt idx="3">
                  <c:v>68</c:v>
                </c:pt>
                <c:pt idx="6">
                  <c:v>73</c:v>
                </c:pt>
                <c:pt idx="9">
                  <c:v>57</c:v>
                </c:pt>
                <c:pt idx="12">
                  <c:v>58</c:v>
                </c:pt>
              </c:numCache>
            </c:numRef>
          </c:val>
          <c:extLst>
            <c:ext xmlns:c16="http://schemas.microsoft.com/office/drawing/2014/chart" uri="{C3380CC4-5D6E-409C-BE32-E72D297353CC}">
              <c16:uniqueId val="{00000003-8F10-4D51-ACD8-3B6E22D70E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c:v>
                </c:pt>
                <c:pt idx="3">
                  <c:v>63</c:v>
                </c:pt>
                <c:pt idx="6">
                  <c:v>67</c:v>
                </c:pt>
                <c:pt idx="9">
                  <c:v>88</c:v>
                </c:pt>
                <c:pt idx="12">
                  <c:v>109</c:v>
                </c:pt>
              </c:numCache>
            </c:numRef>
          </c:val>
          <c:extLst>
            <c:ext xmlns:c16="http://schemas.microsoft.com/office/drawing/2014/chart" uri="{C3380CC4-5D6E-409C-BE32-E72D297353CC}">
              <c16:uniqueId val="{00000004-8F10-4D51-ACD8-3B6E22D70E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0-4D51-ACD8-3B6E22D70E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10-4D51-ACD8-3B6E22D70E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525</c:v>
                </c:pt>
                <c:pt idx="3">
                  <c:v>518</c:v>
                </c:pt>
                <c:pt idx="6">
                  <c:v>536</c:v>
                </c:pt>
                <c:pt idx="9">
                  <c:v>562</c:v>
                </c:pt>
                <c:pt idx="12">
                  <c:v>639</c:v>
                </c:pt>
              </c:numCache>
            </c:numRef>
          </c:val>
          <c:extLst>
            <c:ext xmlns:c16="http://schemas.microsoft.com/office/drawing/2014/chart" uri="{C3380CC4-5D6E-409C-BE32-E72D297353CC}">
              <c16:uniqueId val="{00000007-8F10-4D51-ACD8-3B6E22D70E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c:v>
                </c:pt>
                <c:pt idx="2">
                  <c:v>#N/A</c:v>
                </c:pt>
                <c:pt idx="3">
                  <c:v>#N/A</c:v>
                </c:pt>
                <c:pt idx="4">
                  <c:v>143</c:v>
                </c:pt>
                <c:pt idx="5">
                  <c:v>#N/A</c:v>
                </c:pt>
                <c:pt idx="6">
                  <c:v>#N/A</c:v>
                </c:pt>
                <c:pt idx="7">
                  <c:v>147</c:v>
                </c:pt>
                <c:pt idx="8">
                  <c:v>#N/A</c:v>
                </c:pt>
                <c:pt idx="9">
                  <c:v>#N/A</c:v>
                </c:pt>
                <c:pt idx="10">
                  <c:v>153</c:v>
                </c:pt>
                <c:pt idx="11">
                  <c:v>#N/A</c:v>
                </c:pt>
                <c:pt idx="12">
                  <c:v>#N/A</c:v>
                </c:pt>
                <c:pt idx="13">
                  <c:v>270</c:v>
                </c:pt>
                <c:pt idx="14">
                  <c:v>#N/A</c:v>
                </c:pt>
              </c:numCache>
            </c:numRef>
          </c:val>
          <c:smooth val="0"/>
          <c:extLst>
            <c:ext xmlns:c16="http://schemas.microsoft.com/office/drawing/2014/chart" uri="{C3380CC4-5D6E-409C-BE32-E72D297353CC}">
              <c16:uniqueId val="{00000008-8F10-4D51-ACD8-3B6E22D70E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6438</c:v>
                </c:pt>
                <c:pt idx="5">
                  <c:v>6474</c:v>
                </c:pt>
                <c:pt idx="8">
                  <c:v>6460</c:v>
                </c:pt>
                <c:pt idx="11">
                  <c:v>6154</c:v>
                </c:pt>
                <c:pt idx="14">
                  <c:v>5799</c:v>
                </c:pt>
              </c:numCache>
            </c:numRef>
          </c:val>
          <c:extLst>
            <c:ext xmlns:c16="http://schemas.microsoft.com/office/drawing/2014/chart" uri="{C3380CC4-5D6E-409C-BE32-E72D297353CC}">
              <c16:uniqueId val="{00000000-6587-4BEF-91FF-5979529203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1061</c:v>
                </c:pt>
                <c:pt idx="5">
                  <c:v>1125</c:v>
                </c:pt>
                <c:pt idx="8">
                  <c:v>1160</c:v>
                </c:pt>
                <c:pt idx="11">
                  <c:v>1148</c:v>
                </c:pt>
                <c:pt idx="14">
                  <c:v>1108</c:v>
                </c:pt>
              </c:numCache>
            </c:numRef>
          </c:val>
          <c:extLst>
            <c:ext xmlns:c16="http://schemas.microsoft.com/office/drawing/2014/chart" uri="{C3380CC4-5D6E-409C-BE32-E72D297353CC}">
              <c16:uniqueId val="{00000001-6587-4BEF-91FF-5979529203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1173</c:v>
                </c:pt>
                <c:pt idx="5">
                  <c:v>1247</c:v>
                </c:pt>
                <c:pt idx="8">
                  <c:v>2133</c:v>
                </c:pt>
                <c:pt idx="11">
                  <c:v>2578</c:v>
                </c:pt>
                <c:pt idx="14">
                  <c:v>3044</c:v>
                </c:pt>
              </c:numCache>
            </c:numRef>
          </c:val>
          <c:extLst>
            <c:ext xmlns:c16="http://schemas.microsoft.com/office/drawing/2014/chart" uri="{C3380CC4-5D6E-409C-BE32-E72D297353CC}">
              <c16:uniqueId val="{00000002-6587-4BEF-91FF-5979529203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87-4BEF-91FF-5979529203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87-4BEF-91FF-5979529203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87-4BEF-91FF-5979529203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893</c:v>
                </c:pt>
                <c:pt idx="3">
                  <c:v>875</c:v>
                </c:pt>
                <c:pt idx="6">
                  <c:v>827</c:v>
                </c:pt>
                <c:pt idx="9">
                  <c:v>761</c:v>
                </c:pt>
                <c:pt idx="12">
                  <c:v>727</c:v>
                </c:pt>
              </c:numCache>
            </c:numRef>
          </c:val>
          <c:extLst>
            <c:ext xmlns:c16="http://schemas.microsoft.com/office/drawing/2014/chart" uri="{C3380CC4-5D6E-409C-BE32-E72D297353CC}">
              <c16:uniqueId val="{00000006-6587-4BEF-91FF-5979529203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502</c:v>
                </c:pt>
                <c:pt idx="3">
                  <c:v>479</c:v>
                </c:pt>
                <c:pt idx="6">
                  <c:v>481</c:v>
                </c:pt>
                <c:pt idx="9">
                  <c:v>439</c:v>
                </c:pt>
                <c:pt idx="12">
                  <c:v>389</c:v>
                </c:pt>
              </c:numCache>
            </c:numRef>
          </c:val>
          <c:extLst>
            <c:ext xmlns:c16="http://schemas.microsoft.com/office/drawing/2014/chart" uri="{C3380CC4-5D6E-409C-BE32-E72D297353CC}">
              <c16:uniqueId val="{00000007-6587-4BEF-91FF-5979529203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1219</c:v>
                </c:pt>
                <c:pt idx="3">
                  <c:v>1233</c:v>
                </c:pt>
                <c:pt idx="6">
                  <c:v>1235</c:v>
                </c:pt>
                <c:pt idx="9">
                  <c:v>1258</c:v>
                </c:pt>
                <c:pt idx="12">
                  <c:v>1436</c:v>
                </c:pt>
              </c:numCache>
            </c:numRef>
          </c:val>
          <c:extLst>
            <c:ext xmlns:c16="http://schemas.microsoft.com/office/drawing/2014/chart" uri="{C3380CC4-5D6E-409C-BE32-E72D297353CC}">
              <c16:uniqueId val="{00000008-6587-4BEF-91FF-5979529203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7</c:v>
                </c:pt>
                <c:pt idx="6">
                  <c:v>6</c:v>
                </c:pt>
                <c:pt idx="9">
                  <c:v>33</c:v>
                </c:pt>
                <c:pt idx="12">
                  <c:v>55</c:v>
                </c:pt>
              </c:numCache>
            </c:numRef>
          </c:val>
          <c:extLst>
            <c:ext xmlns:c16="http://schemas.microsoft.com/office/drawing/2014/chart" uri="{C3380CC4-5D6E-409C-BE32-E72D297353CC}">
              <c16:uniqueId val="{00000009-6587-4BEF-91FF-5979529203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6390</c:v>
                </c:pt>
                <c:pt idx="3">
                  <c:v>6522</c:v>
                </c:pt>
                <c:pt idx="6">
                  <c:v>6714</c:v>
                </c:pt>
                <c:pt idx="9">
                  <c:v>6838</c:v>
                </c:pt>
                <c:pt idx="12">
                  <c:v>6887</c:v>
                </c:pt>
              </c:numCache>
            </c:numRef>
          </c:val>
          <c:extLst>
            <c:ext xmlns:c16="http://schemas.microsoft.com/office/drawing/2014/chart" uri="{C3380CC4-5D6E-409C-BE32-E72D297353CC}">
              <c16:uniqueId val="{0000000A-6587-4BEF-91FF-597952920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340</c:v>
                </c:pt>
                <c:pt idx="2">
                  <c:v>#N/A</c:v>
                </c:pt>
                <c:pt idx="3">
                  <c:v>#N/A</c:v>
                </c:pt>
                <c:pt idx="4">
                  <c:v>271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87-4BEF-91FF-597952920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622</c:v>
                </c:pt>
                <c:pt idx="1">
                  <c:v>912</c:v>
                </c:pt>
                <c:pt idx="2">
                  <c:v>1133</c:v>
                </c:pt>
              </c:numCache>
            </c:numRef>
          </c:val>
          <c:extLst>
            <c:ext xmlns:c16="http://schemas.microsoft.com/office/drawing/2014/chart" uri="{C3380CC4-5D6E-409C-BE32-E72D297353CC}">
              <c16:uniqueId val="{00000000-E78D-463A-A21B-B6FE8DA257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1123</c:v>
                </c:pt>
                <c:pt idx="1">
                  <c:v>1206</c:v>
                </c:pt>
                <c:pt idx="2">
                  <c:v>1447</c:v>
                </c:pt>
              </c:numCache>
            </c:numRef>
          </c:val>
          <c:extLst>
            <c:ext xmlns:c16="http://schemas.microsoft.com/office/drawing/2014/chart" uri="{C3380CC4-5D6E-409C-BE32-E72D297353CC}">
              <c16:uniqueId val="{00000001-E78D-463A-A21B-B6FE8DA257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c:v>
                </c:pt>
                <c:pt idx="1">
                  <c:v>176</c:v>
                </c:pt>
                <c:pt idx="2">
                  <c:v>183</c:v>
                </c:pt>
              </c:numCache>
            </c:numRef>
          </c:val>
          <c:extLst>
            <c:ext xmlns:c16="http://schemas.microsoft.com/office/drawing/2014/chart" uri="{C3380CC4-5D6E-409C-BE32-E72D297353CC}">
              <c16:uniqueId val="{00000002-E78D-463A-A21B-B6FE8DA257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主に町内大手企業からの税収により、類似団体平均を上回る</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ポイント前後で推移していたが、社会保障関連経費等の増加等により、財政力指数は、減少傾向にある。令和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年度国勢調査人口の増に伴い基準財政需要額が増となったことにより指数は減となった。令和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年度については、町民税法人税割や固定資産税が増となったことにより単年度指数で見ると</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0.78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ポイント（前年比</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ポイント）となり増加傾向にあるが、令和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年度の単年度指数の落ち込みが大きかったことから指数は、前年同水準で推移していた。しかし、令和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年度は町民税法人税割が大幅に減となったことにより、単年度指数で見ると</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0.70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ポイントであり、令和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年度よりも落ち込みが大きく、当分の間は</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ポイント前後で推移すると見込まれる。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今後の見通しとして、町内大手企業における設備投資に伴いごく短期的には町税収入が維持されることが見込まれる状況にはあるが、国際的な原材料価格の上昇や円安の影響等による物価高騰の影響等により財政見通しを立てにくい状況におかれている。　さらに、超高齢・人口減少社会の本格的な到来を迎え、中長期的には一般財源の増加を見込むことは難しい状況にあり厳しい財政運営が続くことが見込まれる。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これらの課題をふまえ、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年度では、令和元年</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月の消費税率改定に伴い、消費税課税対象となる使用料・手数料への転嫁を行った。今後も引き続きあらゆる財源の確保に努めていく。また、町内立地企業との連携を深めるとともに、子育て支援環境の充実を図るなど、地方創生の取り組みを推進し、地域の活性化と定住人口の増加を図っていく。</a:t>
          </a: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138491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104019</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40</xdr:row>
      <xdr:rowOff>104019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87691</xdr:rowOff>
    </xdr:from>
    <xdr:to>
      <xdr:col>23</xdr:col>
      <xdr:colOff>184150</xdr:colOff>
      <xdr:row>41</xdr:row>
      <xdr:rowOff>17841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104218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53219</xdr:rowOff>
    </xdr:from>
    <xdr:to>
      <xdr:col>15</xdr:col>
      <xdr:colOff>133350</xdr:colOff>
      <xdr:row>40</xdr:row>
      <xdr:rowOff>154819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164996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130525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法人町民税法人税割の増減等による年度ごとの変動はあるものの、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を上回る高い水準で推移していたところ、令和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年度も普通交付税の追加交付を受けたことで、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を切る水準が続いている。　今後の見通しについては、会計年度任用職員制度に伴う人件費の増加や、宅地開発の影響等に伴う児童数の増により、子育て支援施策等の経費が増加し、硬直化が進むことが見込まれる。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139912</xdr:rowOff>
    </xdr:from>
    <xdr:to>
      <xdr:col>23</xdr:col>
      <xdr:colOff>133350</xdr:colOff>
      <xdr:row>65</xdr:row>
      <xdr:rowOff>32808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1271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64</xdr:row>
      <xdr:rowOff>139912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161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66</xdr:row>
      <xdr:rowOff>146896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16192"/>
          <a:ext cx="889000" cy="4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66</xdr:row>
      <xdr:rowOff>146896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41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29439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人件費については、集中改革プラン（平成</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％）等により、一定の成果を上げている。本町の特徴として、保育所を</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カ所直営で運営しており、民生費の職員給が類似団体平均を上回っていること、税業務等で一部事務組合等により業務の共同化・広域化を図っていることが挙げられる。</a:t>
          </a: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年度は、人件費については、</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給料表改定で基本給があがったものの、育児休業者等の補填で会計年度任用職員の雇用が増えており、職員給は対前年度減となる一方で人件費全体としては増加している。しかし、物件費については、</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高騰の影響により公共施設等の施設管理経費の増加がみられるが、新型コロナウイルスワクチン接種事業費の減により全体としては減となっている。なお、人件費・物件費とも、類似団体平均を下回っている。</a:t>
          </a: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今後の見通しとして、この間の職員数の削減にあたって、臨時職員による代替等により組織を維持してきた中で、会計年度任用職員制度の施行による影響は大きく、</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年度から会計年度任用職員の勤勉手当支給開始に伴う</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人件費総額の大幅な増加や、引き続き、働き方改革の推進や、事務事業の簡素・合理化、民間活力の活用、デジタル化の推進等、一層の内部改革を実施し、より効率的かつ効果的な町政運営を図っていく。</a:t>
          </a: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28009</xdr:rowOff>
    </xdr:from>
    <xdr:to>
      <xdr:col>23</xdr:col>
      <xdr:colOff>133350</xdr:colOff>
      <xdr:row>82</xdr:row>
      <xdr:rowOff>40977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86909"/>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40977</xdr:rowOff>
    </xdr:from>
    <xdr:to>
      <xdr:col>19</xdr:col>
      <xdr:colOff>133350</xdr:colOff>
      <xdr:row>82</xdr:row>
      <xdr:rowOff>41291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99877"/>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11336</xdr:rowOff>
    </xdr:from>
    <xdr:to>
      <xdr:col>15</xdr:col>
      <xdr:colOff>82550</xdr:colOff>
      <xdr:row>82</xdr:row>
      <xdr:rowOff>41291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0236"/>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126129</xdr:rowOff>
    </xdr:from>
    <xdr:to>
      <xdr:col>11</xdr:col>
      <xdr:colOff>31750</xdr:colOff>
      <xdr:row>82</xdr:row>
      <xdr:rowOff>11336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3579"/>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148659</xdr:rowOff>
    </xdr:from>
    <xdr:to>
      <xdr:col>23</xdr:col>
      <xdr:colOff>184150</xdr:colOff>
      <xdr:row>82</xdr:row>
      <xdr:rowOff>78809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165186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161627</xdr:rowOff>
    </xdr:from>
    <xdr:to>
      <xdr:col>19</xdr:col>
      <xdr:colOff>184150</xdr:colOff>
      <xdr:row>82</xdr:row>
      <xdr:rowOff>91777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101954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161941</xdr:rowOff>
    </xdr:from>
    <xdr:to>
      <xdr:col>15</xdr:col>
      <xdr:colOff>133350</xdr:colOff>
      <xdr:row>82</xdr:row>
      <xdr:rowOff>92091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102268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131986</xdr:rowOff>
    </xdr:from>
    <xdr:to>
      <xdr:col>11</xdr:col>
      <xdr:colOff>82550</xdr:colOff>
      <xdr:row>82</xdr:row>
      <xdr:rowOff>62136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72313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75329</xdr:rowOff>
    </xdr:from>
    <xdr:to>
      <xdr:col>7</xdr:col>
      <xdr:colOff>31750</xdr:colOff>
      <xdr:row>82</xdr:row>
      <xdr:rowOff>5479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近年、役場の組織活性化のために、若手の抜擢を中心に幹部人事を行ったこと及び職員の年齢構成に偏りがあること等の要因で類似団体と比較して指数は高水準を水位している。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年度に、採用後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までの若手職員の昇給について国基準に準拠するよう見直しを実施しており、中長期的な視点でラスパイレス指数の改善を図るべく、給与の適正化に努めている。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22982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309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166509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08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22982</xdr:rowOff>
    </xdr:from>
    <xdr:to>
      <xdr:col>81</xdr:col>
      <xdr:colOff>133350</xdr:colOff>
      <xdr:row>88</xdr:row>
      <xdr:rowOff>22982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114905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1058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89</xdr:row>
      <xdr:rowOff>138793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025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138793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944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81341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39509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30541</xdr:rowOff>
    </xdr:from>
    <xdr:to>
      <xdr:col>64</xdr:col>
      <xdr:colOff>152400</xdr:colOff>
      <xdr:row>89</xdr:row>
      <xdr:rowOff>132141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116918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集中改革プラン（実施期間：平成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）の削減を行い、その水準を維持していることで、類似団体平均を下回っている。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今後も、小規模団体ほど職員削減が業務効率に与える影響が大きいことに留意しつつ、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制度の複雑化、民間活力の活用、デジタル化の推進、住民ニーズの多様化等により、職員の業務量は大幅に増加しているため、行政需要に応じた人員配置が必要である。今後は、適正な人員規模を慎重に見極めながら、効率的な人員配置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53411</xdr:rowOff>
    </xdr:from>
    <xdr:to>
      <xdr:col>81</xdr:col>
      <xdr:colOff>44450</xdr:colOff>
      <xdr:row>59</xdr:row>
      <xdr:rowOff>84244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68961"/>
          <a:ext cx="8382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84244</xdr:rowOff>
    </xdr:from>
    <xdr:to>
      <xdr:col>77</xdr:col>
      <xdr:colOff>44450</xdr:colOff>
      <xdr:row>59</xdr:row>
      <xdr:rowOff>98989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9979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98989</xdr:rowOff>
    </xdr:from>
    <xdr:to>
      <xdr:col>72</xdr:col>
      <xdr:colOff>203200</xdr:colOff>
      <xdr:row>59</xdr:row>
      <xdr:rowOff>103011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145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94968</xdr:rowOff>
    </xdr:from>
    <xdr:to>
      <xdr:col>68</xdr:col>
      <xdr:colOff>152400</xdr:colOff>
      <xdr:row>59</xdr:row>
      <xdr:rowOff>103011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051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2611</xdr:rowOff>
    </xdr:from>
    <xdr:to>
      <xdr:col>81</xdr:col>
      <xdr:colOff>95250</xdr:colOff>
      <xdr:row>59</xdr:row>
      <xdr:rowOff>104211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19138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48189</xdr:rowOff>
    </xdr:from>
    <xdr:to>
      <xdr:col>73</xdr:col>
      <xdr:colOff>44450</xdr:colOff>
      <xdr:row>59</xdr:row>
      <xdr:rowOff>149789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159966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3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52211</xdr:rowOff>
    </xdr:from>
    <xdr:to>
      <xdr:col>68</xdr:col>
      <xdr:colOff>203200</xdr:colOff>
      <xdr:row>59</xdr:row>
      <xdr:rowOff>153811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163988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44168</xdr:rowOff>
    </xdr:from>
    <xdr:to>
      <xdr:col>64</xdr:col>
      <xdr:colOff>152400</xdr:colOff>
      <xdr:row>59</xdr:row>
      <xdr:rowOff>145768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155945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近年は、類似団体を下回る比率で推移している。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年度から、公共下水道事業の整備財源として、都市計画税の課税を開始したことにより、公債費への充当財源が増加となり、減少傾向となっている。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厳しい財政状況の中で先送りされてきた都市基盤整備、防災対策や公共施設の老朽化対策を推進しており、また、今後の大規模事業の進捗により、公債費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804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8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年度から、公共下水道事業の整備財源として、都市計画税の課税を開始したことにより減少傾向となっている。令和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年度においては、将来負担額は増加したものの、基金への積立を行ったこと等により、充当可能財源等も増加し、令和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年度に引き続き将来負担比率が算出されない状況が継続している。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厳しい財政状況の中で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また、将来の返済に備え、減債基金への積み立てを行うことにより、将来負担の軽減に努め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168245</xdr:rowOff>
    </xdr:from>
    <xdr:to>
      <xdr:col>68</xdr:col>
      <xdr:colOff>152400</xdr:colOff>
      <xdr:row>14</xdr:row>
      <xdr:rowOff>24372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39709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117445</xdr:rowOff>
    </xdr:from>
    <xdr:to>
      <xdr:col>68</xdr:col>
      <xdr:colOff>203200</xdr:colOff>
      <xdr:row>14</xdr:row>
      <xdr:rowOff>47595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57772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11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145022</xdr:rowOff>
    </xdr:from>
    <xdr:to>
      <xdr:col>64</xdr:col>
      <xdr:colOff>152400</xdr:colOff>
      <xdr:row>14</xdr:row>
      <xdr:rowOff>75172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85349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1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比率ともに類似団体平均を上回る水準で推移している。この要因としては、公債費・補助費等・普通建設事業費など人件費以外の費目が他団体との比較で低い水準にあることの影響により、人件費の比率が相対的に高い比率となっていることが挙げられる。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年度については、臨時職員及び嘱託職員が会計年度任用職員へ移行し、その報酬・給与が人件費となったことにより、比率において大幅な増となった。令和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年度と比較して、比率は減となったものの、人口</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人当たりの額は類似団体平均との差が大きくなった。これは、前年度まで不在であった副町長、教育長の就任や、時間外勤務手当の増によるものである。令和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年度については、職員構成の新陳代謝等の影響により人件費の増加が抑制されたことにより前年度同水準で水位している。令和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年度は人件費としては増加しているものの、他の経費において増加しているため、比率は減となっている。</a:t>
          </a:r>
          <a:endPar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人件費については、集中改革プラン（平成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％）等により、総人件費の大幅な削減など一定の成果を上げた。また、この間の給与適正化の取組みとして、平成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年度から採用直後の昇給短縮措置を廃止、また職員給与カット（管理職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％、一般職員</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％）、地域手当の引き下げ（平成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％）や、日直手当の廃止、平成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年度から特別職の給与カット（町長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％、副町長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年度から時間外勤務の抑制を図り、令和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年度も時間外手当の削減に努めた。令和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給食調理や清掃業務において民間委託し、さらなる行財政改革を推進していくが、新たに会計年度任用職員の勤勉手当支給開始により、更なる増加が見込まれることから、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40</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令和元年度以前は、人口</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人当たりの額の比較では類似団体平均を約</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割～</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割下回っているのに対し、比率は類似団体平均をやや上回る水準で推移していた。令和元年度においては、</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OS</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の切替等に伴うサーバーや各業務システム、職員用パソコン等の更新により保守料やリース料等、電算関連経費が大幅増となっていたが、令和</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年度については、比率では類似団体平均を下回る水準となった。この要因は、臨時職員及び嘱託職員が会計年度任用職員へ移行し、その報酬・給与が人件費となったことである。</a:t>
          </a: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年度以降はほぼ同水準で水位している。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ごみ処理、要介護認定、障害程度区分認定業務のほか、税の収納・課税業務を一部事務組合等で行なっていることから、他団体との比較では、委託料などの物件費だけでなく、人件費・補助費等を合わせた額での比較が必要になる。</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年度以降、庁舎電力の入札による調達の実施や、電算システム関連経費、印刷経費の見直しなどを実施しているが、今後も、引き続き、内部管理経費の効率化、適正化に努めていく。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99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14</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09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63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17</xdr:row>
      <xdr:rowOff>88138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8216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年度以降減少傾向にあるが、これは、令和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年度については、保育所の臨時職員及び嘱託職員が会計年度任用職員へ移行し、その報酬・給与が人件費となったこと、子育て支援医療費や福祉医療などが減となったことにより比率が減少した。令和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年度については、自立支援給付費が増となったものの、経常一般財源の大幅な増により比率が減少した。令和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年度については、自立支援給付費や保育所運営委託料の増に伴い比率が増加した。令和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年度は住民税非課税世帯等に対する給付金事業や前年度に引き続き自立支援給付費の増により、比率が増加している。</a:t>
          </a:r>
          <a:endPar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類似団体平均との比較では、保育所３ヶ所を直営で運営していることや、同一保健福祉圏域（乙訓圏域）内の市町で概ね同水準のサービスを実施していることにより、比率及び人口</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人当たりの額ともに依然として上回っている。</a:t>
          </a:r>
          <a:endPar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児童数の増加傾向が続く中で、令和元年度に民間保育所が開所したこと、さらに、令和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幼児教育・保育無償化の平年度化が加わったことで、当面、児童福祉分野での扶助費の増加が見込まれるが、定住人口の増加という観点から重点的に取り組みを進めているところであるため、扶助費以外の経費も含めた中で、全体として効率的かつ効果的な町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3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61</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527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維持補修費については、ここ数年、緊急的なものを除き支出を抑制しているが、引き続き、公共施設の適切な現状把握を行いつつ、計画的な維持管理を行なっていく。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繰出金については、令和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会計が地方公営企業法を適用し、公営企業へ移行したことから補助費として繰出していることから、比率・額とも低い水準となっている。しかし、高齢化の進展等により、介護保険事業や後期高齢者医療保険事業への繰出金が増加傾向にあるため、引き続き適正化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13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4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44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負担金の項目での比率は類似団体平均を大きく上回っている。この要因としては、税の収納・課税業務を、府・府内市町村で構成する京都地方税機構で行なっているほか、消防、ごみ処理、要介護認定、障害程度区分認定等業務を近隣二市との一部事務組合で共同化していることが挙げられる。一方で、近隣二市との一部事務組合の財政負担の面では、人件費の基準が市と同水準であることや事務費の均等割など、市に比べて財政規模が小さいため負担が重い。　</a:t>
          </a:r>
          <a:endPar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一部事務組合負担金以外の項目では、令和</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会計が地方公営企業法を適用し、公営企業へ移行したことから、補助費が増となっている。今後も厳しい財政状況の見通しのため、行財政改革等により適正化を努めていくとともに、事務費補助から事業費補助への転換等、補助金のあり方を検討し、適切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36</xdr:row>
      <xdr:rowOff>130266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5427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35</xdr:row>
      <xdr:rowOff>112304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542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112304</xdr:rowOff>
    </xdr:from>
    <xdr:to>
      <xdr:col>73</xdr:col>
      <xdr:colOff>180975</xdr:colOff>
      <xdr:row>35</xdr:row>
      <xdr:rowOff>164556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13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164556</xdr:rowOff>
    </xdr:from>
    <xdr:to>
      <xdr:col>69</xdr:col>
      <xdr:colOff>92075</xdr:colOff>
      <xdr:row>35</xdr:row>
      <xdr:rowOff>164556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65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51543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61504</xdr:rowOff>
    </xdr:from>
    <xdr:to>
      <xdr:col>74</xdr:col>
      <xdr:colOff>31750</xdr:colOff>
      <xdr:row>35</xdr:row>
      <xdr:rowOff>163104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113756</xdr:rowOff>
    </xdr:from>
    <xdr:to>
      <xdr:col>69</xdr:col>
      <xdr:colOff>142875</xdr:colOff>
      <xdr:row>36</xdr:row>
      <xdr:rowOff>43906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54083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人当たりの額の比較で類似団体平均を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割下回っており、比率についても類似団体平均や全国平均を下回る水準で推移している。この要因としては、財政状況が厳しい中で都市基盤整備等を先送りしてきたこと等が挙げられる。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体の経常収支比率の類似団体との比較では、硬直化した高い水準で推移していることに加え、公債費の比率や人口一人当たりの額は、類似団体平均を下回る水準・額となっていることから、公債費以外の項目の比率は相対的に高くなる傾向にある。そうした中で、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年度の各費目の比率の類似団体平均との比較では、人件費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の順で上回っている。人件費、扶助費の順は令和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年度以前と同様の傾向となっている。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いずれにしても、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943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79</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44068"/>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129287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131610</xdr:rowOff>
    </xdr:from>
    <xdr:to>
      <xdr:col>29</xdr:col>
      <xdr:colOff>127000</xdr:colOff>
      <xdr:row>16</xdr:row>
      <xdr:rowOff>159677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2435"/>
          <a:ext cx="647700" cy="2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116387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128156</xdr:rowOff>
    </xdr:from>
    <xdr:to>
      <xdr:col>26</xdr:col>
      <xdr:colOff>50800</xdr:colOff>
      <xdr:row>16</xdr:row>
      <xdr:rowOff>159677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18981"/>
          <a:ext cx="698500" cy="3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128156</xdr:rowOff>
    </xdr:from>
    <xdr:to>
      <xdr:col>22</xdr:col>
      <xdr:colOff>114300</xdr:colOff>
      <xdr:row>16</xdr:row>
      <xdr:rowOff>158610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981"/>
          <a:ext cx="698500" cy="3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158610</xdr:rowOff>
    </xdr:from>
    <xdr:to>
      <xdr:col>18</xdr:col>
      <xdr:colOff>177800</xdr:colOff>
      <xdr:row>18</xdr:row>
      <xdr:rowOff>838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9435"/>
          <a:ext cx="698500" cy="18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80810</xdr:rowOff>
    </xdr:from>
    <xdr:to>
      <xdr:col>29</xdr:col>
      <xdr:colOff>177800</xdr:colOff>
      <xdr:row>17</xdr:row>
      <xdr:rowOff>10960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108877</xdr:rowOff>
    </xdr:from>
    <xdr:to>
      <xdr:col>26</xdr:col>
      <xdr:colOff>101600</xdr:colOff>
      <xdr:row>17</xdr:row>
      <xdr:rowOff>39027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49204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8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77356</xdr:rowOff>
    </xdr:from>
    <xdr:to>
      <xdr:col>22</xdr:col>
      <xdr:colOff>165100</xdr:colOff>
      <xdr:row>17</xdr:row>
      <xdr:rowOff>7506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107810</xdr:rowOff>
    </xdr:from>
    <xdr:to>
      <xdr:col>19</xdr:col>
      <xdr:colOff>38100</xdr:colOff>
      <xdr:row>17</xdr:row>
      <xdr:rowOff>37960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48137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121488</xdr:rowOff>
    </xdr:from>
    <xdr:to>
      <xdr:col>15</xdr:col>
      <xdr:colOff>101600</xdr:colOff>
      <xdr:row>18</xdr:row>
      <xdr:rowOff>51638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36415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156992</xdr:rowOff>
    </xdr:from>
    <xdr:to>
      <xdr:col>29</xdr:col>
      <xdr:colOff>127000</xdr:colOff>
      <xdr:row>37</xdr:row>
      <xdr:rowOff>145197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10242"/>
          <a:ext cx="647700" cy="15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145197</xdr:rowOff>
    </xdr:from>
    <xdr:to>
      <xdr:col>26</xdr:col>
      <xdr:colOff>50800</xdr:colOff>
      <xdr:row>37</xdr:row>
      <xdr:rowOff>152123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69897"/>
          <a:ext cx="6985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152123</xdr:rowOff>
    </xdr:from>
    <xdr:to>
      <xdr:col>22</xdr:col>
      <xdr:colOff>114300</xdr:colOff>
      <xdr:row>37</xdr:row>
      <xdr:rowOff>156078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76823"/>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135206</xdr:rowOff>
    </xdr:from>
    <xdr:to>
      <xdr:col>18</xdr:col>
      <xdr:colOff>177800</xdr:colOff>
      <xdr:row>37</xdr:row>
      <xdr:rowOff>156078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59906"/>
          <a:ext cx="698500" cy="2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106192</xdr:rowOff>
    </xdr:from>
    <xdr:to>
      <xdr:col>29</xdr:col>
      <xdr:colOff>177800</xdr:colOff>
      <xdr:row>37</xdr:row>
      <xdr:rowOff>36342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78269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94397</xdr:rowOff>
    </xdr:from>
    <xdr:to>
      <xdr:col>26</xdr:col>
      <xdr:colOff>101600</xdr:colOff>
      <xdr:row>37</xdr:row>
      <xdr:rowOff>195997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1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180774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101323</xdr:rowOff>
    </xdr:from>
    <xdr:to>
      <xdr:col>22</xdr:col>
      <xdr:colOff>165100</xdr:colOff>
      <xdr:row>37</xdr:row>
      <xdr:rowOff>202923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2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187700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105278</xdr:rowOff>
    </xdr:from>
    <xdr:to>
      <xdr:col>19</xdr:col>
      <xdr:colOff>38100</xdr:colOff>
      <xdr:row>37</xdr:row>
      <xdr:rowOff>206878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191655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84406</xdr:rowOff>
    </xdr:from>
    <xdr:to>
      <xdr:col>15</xdr:col>
      <xdr:colOff>101600</xdr:colOff>
      <xdr:row>37</xdr:row>
      <xdr:rowOff>186006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170783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9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163642</xdr:rowOff>
    </xdr:from>
    <xdr:to>
      <xdr:col>24</xdr:col>
      <xdr:colOff>63500</xdr:colOff>
      <xdr:row>35</xdr:row>
      <xdr:rowOff>168824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4392"/>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139182</xdr:rowOff>
    </xdr:from>
    <xdr:to>
      <xdr:col>19</xdr:col>
      <xdr:colOff>177800</xdr:colOff>
      <xdr:row>35</xdr:row>
      <xdr:rowOff>168824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39932"/>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139182</xdr:rowOff>
    </xdr:from>
    <xdr:to>
      <xdr:col>15</xdr:col>
      <xdr:colOff>50800</xdr:colOff>
      <xdr:row>36</xdr:row>
      <xdr:rowOff>7645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39932"/>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7645</xdr:rowOff>
    </xdr:from>
    <xdr:to>
      <xdr:col>10</xdr:col>
      <xdr:colOff>114300</xdr:colOff>
      <xdr:row>37</xdr:row>
      <xdr:rowOff>120269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79845"/>
          <a:ext cx="889000" cy="2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112842</xdr:rowOff>
    </xdr:from>
    <xdr:to>
      <xdr:col>24</xdr:col>
      <xdr:colOff>114300</xdr:colOff>
      <xdr:row>36</xdr:row>
      <xdr:rowOff>42992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91269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118024</xdr:rowOff>
    </xdr:from>
    <xdr:to>
      <xdr:col>20</xdr:col>
      <xdr:colOff>38100</xdr:colOff>
      <xdr:row>36</xdr:row>
      <xdr:rowOff>48174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39301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88382</xdr:rowOff>
    </xdr:from>
    <xdr:to>
      <xdr:col>15</xdr:col>
      <xdr:colOff>101600</xdr:colOff>
      <xdr:row>36</xdr:row>
      <xdr:rowOff>18532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35059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128295</xdr:rowOff>
    </xdr:from>
    <xdr:to>
      <xdr:col>10</xdr:col>
      <xdr:colOff>165100</xdr:colOff>
      <xdr:row>36</xdr:row>
      <xdr:rowOff>58445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69469</xdr:rowOff>
    </xdr:from>
    <xdr:to>
      <xdr:col>6</xdr:col>
      <xdr:colOff>38100</xdr:colOff>
      <xdr:row>37</xdr:row>
      <xdr:rowOff>171069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162196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82569</xdr:rowOff>
    </xdr:from>
    <xdr:to>
      <xdr:col>24</xdr:col>
      <xdr:colOff>63500</xdr:colOff>
      <xdr:row>58</xdr:row>
      <xdr:rowOff>118888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26669"/>
          <a:ext cx="838200" cy="3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82569</xdr:rowOff>
    </xdr:from>
    <xdr:to>
      <xdr:col>19</xdr:col>
      <xdr:colOff>177800</xdr:colOff>
      <xdr:row>58</xdr:row>
      <xdr:rowOff>91539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26669"/>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91539</xdr:rowOff>
    </xdr:from>
    <xdr:to>
      <xdr:col>15</xdr:col>
      <xdr:colOff>50800</xdr:colOff>
      <xdr:row>58</xdr:row>
      <xdr:rowOff>124155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35639"/>
          <a:ext cx="889000" cy="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52384</xdr:rowOff>
    </xdr:from>
    <xdr:to>
      <xdr:col>10</xdr:col>
      <xdr:colOff>114300</xdr:colOff>
      <xdr:row>58</xdr:row>
      <xdr:rowOff>124155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96484"/>
          <a:ext cx="889000" cy="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68088</xdr:rowOff>
    </xdr:from>
    <xdr:to>
      <xdr:col>24</xdr:col>
      <xdr:colOff>114300</xdr:colOff>
      <xdr:row>58</xdr:row>
      <xdr:rowOff>169688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154465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31769</xdr:rowOff>
    </xdr:from>
    <xdr:to>
      <xdr:col>20</xdr:col>
      <xdr:colOff>38100</xdr:colOff>
      <xdr:row>58</xdr:row>
      <xdr:rowOff>133369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124496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40739</xdr:rowOff>
    </xdr:from>
    <xdr:to>
      <xdr:col>15</xdr:col>
      <xdr:colOff>101600</xdr:colOff>
      <xdr:row>58</xdr:row>
      <xdr:rowOff>142339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133466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73355</xdr:rowOff>
    </xdr:from>
    <xdr:to>
      <xdr:col>10</xdr:col>
      <xdr:colOff>165100</xdr:colOff>
      <xdr:row>59</xdr:row>
      <xdr:rowOff>3505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1584</xdr:rowOff>
    </xdr:from>
    <xdr:to>
      <xdr:col>6</xdr:col>
      <xdr:colOff>38100</xdr:colOff>
      <xdr:row>58</xdr:row>
      <xdr:rowOff>103184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44534</xdr:rowOff>
    </xdr:from>
    <xdr:to>
      <xdr:col>24</xdr:col>
      <xdr:colOff>63500</xdr:colOff>
      <xdr:row>78</xdr:row>
      <xdr:rowOff>54135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763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54135</xdr:rowOff>
    </xdr:from>
    <xdr:to>
      <xdr:col>19</xdr:col>
      <xdr:colOff>177800</xdr:colOff>
      <xdr:row>78</xdr:row>
      <xdr:rowOff>62731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7235"/>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62731</xdr:rowOff>
    </xdr:from>
    <xdr:to>
      <xdr:col>15</xdr:col>
      <xdr:colOff>50800</xdr:colOff>
      <xdr:row>78</xdr:row>
      <xdr:rowOff>64627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5831"/>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64627</xdr:rowOff>
    </xdr:from>
    <xdr:to>
      <xdr:col>10</xdr:col>
      <xdr:colOff>114300</xdr:colOff>
      <xdr:row>78</xdr:row>
      <xdr:rowOff>82367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7727"/>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165184</xdr:rowOff>
    </xdr:from>
    <xdr:to>
      <xdr:col>24</xdr:col>
      <xdr:colOff>114300</xdr:colOff>
      <xdr:row>78</xdr:row>
      <xdr:rowOff>95334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80111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3335</xdr:rowOff>
    </xdr:from>
    <xdr:to>
      <xdr:col>20</xdr:col>
      <xdr:colOff>38100</xdr:colOff>
      <xdr:row>78</xdr:row>
      <xdr:rowOff>104935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11931</xdr:rowOff>
    </xdr:from>
    <xdr:to>
      <xdr:col>15</xdr:col>
      <xdr:colOff>101600</xdr:colOff>
      <xdr:row>78</xdr:row>
      <xdr:rowOff>113531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104658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13827</xdr:rowOff>
    </xdr:from>
    <xdr:to>
      <xdr:col>10</xdr:col>
      <xdr:colOff>165100</xdr:colOff>
      <xdr:row>78</xdr:row>
      <xdr:rowOff>115427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106554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31567</xdr:rowOff>
    </xdr:from>
    <xdr:to>
      <xdr:col>6</xdr:col>
      <xdr:colOff>38100</xdr:colOff>
      <xdr:row>78</xdr:row>
      <xdr:rowOff>133167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124294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59767</xdr:rowOff>
    </xdr:from>
    <xdr:to>
      <xdr:col>24</xdr:col>
      <xdr:colOff>63500</xdr:colOff>
      <xdr:row>95</xdr:row>
      <xdr:rowOff>125820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47517"/>
          <a:ext cx="838200" cy="6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169745</xdr:rowOff>
    </xdr:from>
    <xdr:to>
      <xdr:col>19</xdr:col>
      <xdr:colOff>177800</xdr:colOff>
      <xdr:row>95</xdr:row>
      <xdr:rowOff>125820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86045"/>
          <a:ext cx="889000" cy="12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169745</xdr:rowOff>
    </xdr:from>
    <xdr:to>
      <xdr:col>15</xdr:col>
      <xdr:colOff>50800</xdr:colOff>
      <xdr:row>96</xdr:row>
      <xdr:rowOff>112779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86045"/>
          <a:ext cx="889000" cy="2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87655</xdr:rowOff>
    </xdr:from>
    <xdr:to>
      <xdr:col>10</xdr:col>
      <xdr:colOff>114300</xdr:colOff>
      <xdr:row>96</xdr:row>
      <xdr:rowOff>112779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546855"/>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8967</xdr:rowOff>
    </xdr:from>
    <xdr:to>
      <xdr:col>24</xdr:col>
      <xdr:colOff>114300</xdr:colOff>
      <xdr:row>95</xdr:row>
      <xdr:rowOff>110567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31844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75020</xdr:rowOff>
    </xdr:from>
    <xdr:to>
      <xdr:col>20</xdr:col>
      <xdr:colOff>38100</xdr:colOff>
      <xdr:row>96</xdr:row>
      <xdr:rowOff>5170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21697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1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118945</xdr:rowOff>
    </xdr:from>
    <xdr:to>
      <xdr:col>15</xdr:col>
      <xdr:colOff>101600</xdr:colOff>
      <xdr:row>95</xdr:row>
      <xdr:rowOff>49095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65622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1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61979</xdr:rowOff>
    </xdr:from>
    <xdr:to>
      <xdr:col>10</xdr:col>
      <xdr:colOff>165100</xdr:colOff>
      <xdr:row>96</xdr:row>
      <xdr:rowOff>163579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8656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36855</xdr:rowOff>
    </xdr:from>
    <xdr:to>
      <xdr:col>6</xdr:col>
      <xdr:colOff>38100</xdr:colOff>
      <xdr:row>96</xdr:row>
      <xdr:rowOff>138455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154982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48676</xdr:rowOff>
    </xdr:from>
    <xdr:to>
      <xdr:col>55</xdr:col>
      <xdr:colOff>0</xdr:colOff>
      <xdr:row>37</xdr:row>
      <xdr:rowOff>93235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92326"/>
          <a:ext cx="8382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91498</xdr:rowOff>
    </xdr:from>
    <xdr:to>
      <xdr:col>50</xdr:col>
      <xdr:colOff>114300</xdr:colOff>
      <xdr:row>37</xdr:row>
      <xdr:rowOff>93235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351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142055</xdr:rowOff>
    </xdr:from>
    <xdr:to>
      <xdr:col>45</xdr:col>
      <xdr:colOff>177800</xdr:colOff>
      <xdr:row>37</xdr:row>
      <xdr:rowOff>91498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71355"/>
          <a:ext cx="889000" cy="4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142055</xdr:rowOff>
    </xdr:from>
    <xdr:to>
      <xdr:col>41</xdr:col>
      <xdr:colOff>50800</xdr:colOff>
      <xdr:row>37</xdr:row>
      <xdr:rowOff>122743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71355"/>
          <a:ext cx="889000" cy="49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169326</xdr:rowOff>
    </xdr:from>
    <xdr:to>
      <xdr:col>55</xdr:col>
      <xdr:colOff>50800</xdr:colOff>
      <xdr:row>37</xdr:row>
      <xdr:rowOff>99476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84253</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42435</xdr:rowOff>
    </xdr:from>
    <xdr:to>
      <xdr:col>50</xdr:col>
      <xdr:colOff>165100</xdr:colOff>
      <xdr:row>37</xdr:row>
      <xdr:rowOff>144035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135162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40698</xdr:rowOff>
    </xdr:from>
    <xdr:to>
      <xdr:col>46</xdr:col>
      <xdr:colOff>38100</xdr:colOff>
      <xdr:row>37</xdr:row>
      <xdr:rowOff>142298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133425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91255</xdr:rowOff>
    </xdr:from>
    <xdr:to>
      <xdr:col>41</xdr:col>
      <xdr:colOff>101600</xdr:colOff>
      <xdr:row>35</xdr:row>
      <xdr:rowOff>21405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12532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71943</xdr:rowOff>
    </xdr:from>
    <xdr:to>
      <xdr:col>36</xdr:col>
      <xdr:colOff>165100</xdr:colOff>
      <xdr:row>38</xdr:row>
      <xdr:rowOff>2093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164669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148440</xdr:rowOff>
    </xdr:from>
    <xdr:to>
      <xdr:col>55</xdr:col>
      <xdr:colOff>0</xdr:colOff>
      <xdr:row>57</xdr:row>
      <xdr:rowOff>21773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49640"/>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21773</xdr:rowOff>
    </xdr:from>
    <xdr:to>
      <xdr:col>50</xdr:col>
      <xdr:colOff>114300</xdr:colOff>
      <xdr:row>57</xdr:row>
      <xdr:rowOff>133131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94423"/>
          <a:ext cx="889000" cy="1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133131</xdr:rowOff>
    </xdr:from>
    <xdr:to>
      <xdr:col>45</xdr:col>
      <xdr:colOff>177800</xdr:colOff>
      <xdr:row>57</xdr:row>
      <xdr:rowOff>143800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0578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143800</xdr:rowOff>
    </xdr:from>
    <xdr:to>
      <xdr:col>41</xdr:col>
      <xdr:colOff>50800</xdr:colOff>
      <xdr:row>57</xdr:row>
      <xdr:rowOff>166629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6450"/>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97640</xdr:rowOff>
    </xdr:from>
    <xdr:to>
      <xdr:col>55</xdr:col>
      <xdr:colOff>50800</xdr:colOff>
      <xdr:row>57</xdr:row>
      <xdr:rowOff>27790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76067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142423</xdr:rowOff>
    </xdr:from>
    <xdr:to>
      <xdr:col>50</xdr:col>
      <xdr:colOff>165100</xdr:colOff>
      <xdr:row>57</xdr:row>
      <xdr:rowOff>72573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63700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82331</xdr:rowOff>
    </xdr:from>
    <xdr:to>
      <xdr:col>46</xdr:col>
      <xdr:colOff>38100</xdr:colOff>
      <xdr:row>58</xdr:row>
      <xdr:rowOff>12481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3608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93000</xdr:rowOff>
    </xdr:from>
    <xdr:to>
      <xdr:col>41</xdr:col>
      <xdr:colOff>101600</xdr:colOff>
      <xdr:row>58</xdr:row>
      <xdr:rowOff>23150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14277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115829</xdr:rowOff>
    </xdr:from>
    <xdr:to>
      <xdr:col>36</xdr:col>
      <xdr:colOff>165100</xdr:colOff>
      <xdr:row>58</xdr:row>
      <xdr:rowOff>45979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37106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8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82759</xdr:rowOff>
    </xdr:from>
    <xdr:to>
      <xdr:col>55</xdr:col>
      <xdr:colOff>0</xdr:colOff>
      <xdr:row>78</xdr:row>
      <xdr:rowOff>18047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941509"/>
          <a:ext cx="838200" cy="4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82759</xdr:rowOff>
    </xdr:from>
    <xdr:to>
      <xdr:col>50</xdr:col>
      <xdr:colOff>114300</xdr:colOff>
      <xdr:row>78</xdr:row>
      <xdr:rowOff>155417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941509"/>
          <a:ext cx="889000" cy="5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9589</xdr:rowOff>
    </xdr:from>
    <xdr:to>
      <xdr:col>45</xdr:col>
      <xdr:colOff>177800</xdr:colOff>
      <xdr:row>78</xdr:row>
      <xdr:rowOff>155417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82689"/>
          <a:ext cx="889000" cy="1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9589</xdr:rowOff>
    </xdr:from>
    <xdr:to>
      <xdr:col>41</xdr:col>
      <xdr:colOff>50800</xdr:colOff>
      <xdr:row>78</xdr:row>
      <xdr:rowOff>134062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8268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138697</xdr:rowOff>
    </xdr:from>
    <xdr:to>
      <xdr:col>55</xdr:col>
      <xdr:colOff>50800</xdr:colOff>
      <xdr:row>78</xdr:row>
      <xdr:rowOff>68847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117124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31959</xdr:rowOff>
    </xdr:from>
    <xdr:to>
      <xdr:col>50</xdr:col>
      <xdr:colOff>165100</xdr:colOff>
      <xdr:row>75</xdr:row>
      <xdr:rowOff>133559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150086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104617</xdr:rowOff>
    </xdr:from>
    <xdr:to>
      <xdr:col>46</xdr:col>
      <xdr:colOff>38100</xdr:colOff>
      <xdr:row>79</xdr:row>
      <xdr:rowOff>34767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25894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7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130239</xdr:rowOff>
    </xdr:from>
    <xdr:to>
      <xdr:col>41</xdr:col>
      <xdr:colOff>101600</xdr:colOff>
      <xdr:row>78</xdr:row>
      <xdr:rowOff>60389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51516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83262</xdr:rowOff>
    </xdr:from>
    <xdr:to>
      <xdr:col>36</xdr:col>
      <xdr:colOff>165100</xdr:colOff>
      <xdr:row>79</xdr:row>
      <xdr:rowOff>13412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4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149171</xdr:rowOff>
    </xdr:from>
    <xdr:to>
      <xdr:col>55</xdr:col>
      <xdr:colOff>0</xdr:colOff>
      <xdr:row>98</xdr:row>
      <xdr:rowOff>124296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08371"/>
          <a:ext cx="838200" cy="3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136010</xdr:rowOff>
    </xdr:from>
    <xdr:to>
      <xdr:col>50</xdr:col>
      <xdr:colOff>114300</xdr:colOff>
      <xdr:row>98</xdr:row>
      <xdr:rowOff>124296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66660"/>
          <a:ext cx="889000" cy="15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136010</xdr:rowOff>
    </xdr:from>
    <xdr:to>
      <xdr:col>45</xdr:col>
      <xdr:colOff>177800</xdr:colOff>
      <xdr:row>98</xdr:row>
      <xdr:rowOff>102274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66660"/>
          <a:ext cx="889000" cy="1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86697</xdr:rowOff>
    </xdr:from>
    <xdr:to>
      <xdr:col>41</xdr:col>
      <xdr:colOff>50800</xdr:colOff>
      <xdr:row>98</xdr:row>
      <xdr:rowOff>102274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88797"/>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98371</xdr:rowOff>
    </xdr:from>
    <xdr:to>
      <xdr:col>55</xdr:col>
      <xdr:colOff>50800</xdr:colOff>
      <xdr:row>97</xdr:row>
      <xdr:rowOff>28521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76798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73496</xdr:rowOff>
    </xdr:from>
    <xdr:to>
      <xdr:col>50</xdr:col>
      <xdr:colOff>165100</xdr:colOff>
      <xdr:row>99</xdr:row>
      <xdr:rowOff>3646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166223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85210</xdr:rowOff>
    </xdr:from>
    <xdr:to>
      <xdr:col>46</xdr:col>
      <xdr:colOff>38100</xdr:colOff>
      <xdr:row>98</xdr:row>
      <xdr:rowOff>15360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51474</xdr:rowOff>
    </xdr:from>
    <xdr:to>
      <xdr:col>41</xdr:col>
      <xdr:colOff>101600</xdr:colOff>
      <xdr:row>98</xdr:row>
      <xdr:rowOff>153074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144201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35897</xdr:rowOff>
    </xdr:from>
    <xdr:to>
      <xdr:col>36</xdr:col>
      <xdr:colOff>165100</xdr:colOff>
      <xdr:row>98</xdr:row>
      <xdr:rowOff>137497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128624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98334</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488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96930</xdr:rowOff>
    </xdr:from>
    <xdr:to>
      <xdr:col>76</xdr:col>
      <xdr:colOff>114300</xdr:colOff>
      <xdr:row>39</xdr:row>
      <xdr:rowOff>98334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348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90540</xdr:rowOff>
    </xdr:from>
    <xdr:to>
      <xdr:col>71</xdr:col>
      <xdr:colOff>177800</xdr:colOff>
      <xdr:row>39</xdr:row>
      <xdr:rowOff>96930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7090"/>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47534</xdr:rowOff>
    </xdr:from>
    <xdr:to>
      <xdr:col>76</xdr:col>
      <xdr:colOff>165100</xdr:colOff>
      <xdr:row>39</xdr:row>
      <xdr:rowOff>149134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140261</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82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46130</xdr:rowOff>
    </xdr:from>
    <xdr:to>
      <xdr:col>72</xdr:col>
      <xdr:colOff>38100</xdr:colOff>
      <xdr:row>39</xdr:row>
      <xdr:rowOff>147730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138857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39740</xdr:rowOff>
    </xdr:from>
    <xdr:to>
      <xdr:col>67</xdr:col>
      <xdr:colOff>101600</xdr:colOff>
      <xdr:row>39</xdr:row>
      <xdr:rowOff>141340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132467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19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94994</xdr:rowOff>
    </xdr:from>
    <xdr:to>
      <xdr:col>85</xdr:col>
      <xdr:colOff>127000</xdr:colOff>
      <xdr:row>77</xdr:row>
      <xdr:rowOff>128262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96644"/>
          <a:ext cx="838200" cy="3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128262</xdr:rowOff>
    </xdr:from>
    <xdr:to>
      <xdr:col>81</xdr:col>
      <xdr:colOff>50800</xdr:colOff>
      <xdr:row>77</xdr:row>
      <xdr:rowOff>138809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29912"/>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138809</xdr:rowOff>
    </xdr:from>
    <xdr:to>
      <xdr:col>76</xdr:col>
      <xdr:colOff>114300</xdr:colOff>
      <xdr:row>77</xdr:row>
      <xdr:rowOff>146093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40459"/>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138785</xdr:rowOff>
    </xdr:from>
    <xdr:to>
      <xdr:col>71</xdr:col>
      <xdr:colOff>177800</xdr:colOff>
      <xdr:row>77</xdr:row>
      <xdr:rowOff>146093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4043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44194</xdr:rowOff>
    </xdr:from>
    <xdr:to>
      <xdr:col>85</xdr:col>
      <xdr:colOff>177800</xdr:colOff>
      <xdr:row>77</xdr:row>
      <xdr:rowOff>145794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22621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77462</xdr:rowOff>
    </xdr:from>
    <xdr:to>
      <xdr:col>81</xdr:col>
      <xdr:colOff>101600</xdr:colOff>
      <xdr:row>78</xdr:row>
      <xdr:rowOff>7612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170189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88009</xdr:rowOff>
    </xdr:from>
    <xdr:to>
      <xdr:col>76</xdr:col>
      <xdr:colOff>165100</xdr:colOff>
      <xdr:row>78</xdr:row>
      <xdr:rowOff>18159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95293</xdr:rowOff>
    </xdr:from>
    <xdr:to>
      <xdr:col>72</xdr:col>
      <xdr:colOff>38100</xdr:colOff>
      <xdr:row>78</xdr:row>
      <xdr:rowOff>25443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87985</xdr:rowOff>
    </xdr:from>
    <xdr:to>
      <xdr:col>67</xdr:col>
      <xdr:colOff>101600</xdr:colOff>
      <xdr:row>78</xdr:row>
      <xdr:rowOff>18135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121938</xdr:rowOff>
    </xdr:from>
    <xdr:to>
      <xdr:col>85</xdr:col>
      <xdr:colOff>127000</xdr:colOff>
      <xdr:row>98</xdr:row>
      <xdr:rowOff>12612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2588"/>
          <a:ext cx="838200" cy="6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41900</xdr:rowOff>
    </xdr:from>
    <xdr:to>
      <xdr:col>81</xdr:col>
      <xdr:colOff>50800</xdr:colOff>
      <xdr:row>98</xdr:row>
      <xdr:rowOff>12612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72550"/>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41900</xdr:rowOff>
    </xdr:from>
    <xdr:to>
      <xdr:col>76</xdr:col>
      <xdr:colOff>114300</xdr:colOff>
      <xdr:row>98</xdr:row>
      <xdr:rowOff>58725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72550"/>
          <a:ext cx="889000" cy="18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44219</xdr:rowOff>
    </xdr:from>
    <xdr:to>
      <xdr:col>71</xdr:col>
      <xdr:colOff>177800</xdr:colOff>
      <xdr:row>98</xdr:row>
      <xdr:rowOff>58725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46319"/>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71138</xdr:rowOff>
    </xdr:from>
    <xdr:to>
      <xdr:col>85</xdr:col>
      <xdr:colOff>177800</xdr:colOff>
      <xdr:row>98</xdr:row>
      <xdr:rowOff>1288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49565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133262</xdr:rowOff>
    </xdr:from>
    <xdr:to>
      <xdr:col>81</xdr:col>
      <xdr:colOff>101600</xdr:colOff>
      <xdr:row>98</xdr:row>
      <xdr:rowOff>63412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54539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162550</xdr:rowOff>
    </xdr:from>
    <xdr:to>
      <xdr:col>76</xdr:col>
      <xdr:colOff>165100</xdr:colOff>
      <xdr:row>97</xdr:row>
      <xdr:rowOff>92700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109227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7925</xdr:rowOff>
    </xdr:from>
    <xdr:to>
      <xdr:col>72</xdr:col>
      <xdr:colOff>38100</xdr:colOff>
      <xdr:row>98</xdr:row>
      <xdr:rowOff>109525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100652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164869</xdr:rowOff>
    </xdr:from>
    <xdr:to>
      <xdr:col>67</xdr:col>
      <xdr:colOff>101600</xdr:colOff>
      <xdr:row>98</xdr:row>
      <xdr:rowOff>95019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86146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108999</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24099"/>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58199</xdr:rowOff>
    </xdr:from>
    <xdr:to>
      <xdr:col>116</xdr:col>
      <xdr:colOff>114300</xdr:colOff>
      <xdr:row>38</xdr:row>
      <xdr:rowOff>159799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25171</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23743</xdr:rowOff>
    </xdr:from>
    <xdr:to>
      <xdr:col>102</xdr:col>
      <xdr:colOff>114300</xdr:colOff>
      <xdr:row>58</xdr:row>
      <xdr:rowOff>25171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784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145821</xdr:rowOff>
    </xdr:from>
    <xdr:to>
      <xdr:col>102</xdr:col>
      <xdr:colOff>165100</xdr:colOff>
      <xdr:row>58</xdr:row>
      <xdr:rowOff>75971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67098</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144393</xdr:rowOff>
    </xdr:from>
    <xdr:to>
      <xdr:col>98</xdr:col>
      <xdr:colOff>38100</xdr:colOff>
      <xdr:row>58</xdr:row>
      <xdr:rowOff>74543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65670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00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137923</xdr:rowOff>
    </xdr:from>
    <xdr:to>
      <xdr:col>116</xdr:col>
      <xdr:colOff>63500</xdr:colOff>
      <xdr:row>78</xdr:row>
      <xdr:rowOff>21259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39573"/>
          <a:ext cx="838200" cy="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137923</xdr:rowOff>
    </xdr:from>
    <xdr:to>
      <xdr:col>111</xdr:col>
      <xdr:colOff>177800</xdr:colOff>
      <xdr:row>77</xdr:row>
      <xdr:rowOff>161823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39573"/>
          <a:ext cx="889000" cy="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150523</xdr:rowOff>
    </xdr:from>
    <xdr:to>
      <xdr:col>107</xdr:col>
      <xdr:colOff>50800</xdr:colOff>
      <xdr:row>77</xdr:row>
      <xdr:rowOff>161823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52173"/>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150523</xdr:rowOff>
    </xdr:from>
    <xdr:to>
      <xdr:col>102</xdr:col>
      <xdr:colOff>114300</xdr:colOff>
      <xdr:row>78</xdr:row>
      <xdr:rowOff>5629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52173"/>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141909</xdr:rowOff>
    </xdr:from>
    <xdr:to>
      <xdr:col>116</xdr:col>
      <xdr:colOff>114300</xdr:colOff>
      <xdr:row>78</xdr:row>
      <xdr:rowOff>72059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56836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87123</xdr:rowOff>
    </xdr:from>
    <xdr:to>
      <xdr:col>112</xdr:col>
      <xdr:colOff>38100</xdr:colOff>
      <xdr:row>78</xdr:row>
      <xdr:rowOff>17273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111023</xdr:rowOff>
    </xdr:from>
    <xdr:to>
      <xdr:col>107</xdr:col>
      <xdr:colOff>101600</xdr:colOff>
      <xdr:row>78</xdr:row>
      <xdr:rowOff>41173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32300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99723</xdr:rowOff>
    </xdr:from>
    <xdr:to>
      <xdr:col>102</xdr:col>
      <xdr:colOff>165100</xdr:colOff>
      <xdr:row>78</xdr:row>
      <xdr:rowOff>29873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21000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126279</xdr:rowOff>
    </xdr:from>
    <xdr:to>
      <xdr:col>98</xdr:col>
      <xdr:colOff>38100</xdr:colOff>
      <xdr:row>78</xdr:row>
      <xdr:rowOff>56429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47556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全体的には、ほとんどの費目において類似団体平均よりも低くなっているが、人件費や扶助費といった義務的経費は類似団体平均値とほぼ同じ水準で推移している。　これは、保育所３ヶ所を直営で運営していることや、少子化対策・待機児童対策の拡充によるものである。また、積立金については、インフラを含む公共施設の老朽化対策の実施に伴う公債費の増加に備えるため、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年度から減債基金への積立を続けたことにより、数値の上昇傾向がみられる。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年度においては、歳出決算総額の住民一人当たりのコストは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475,703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性質別でみると、近年の推移と同傾向である。扶助費については、令和元年度に民間保育所が開所したことに伴い増加傾向にあり、今後も民間保育所の運営や幼保無償化の影響により増加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年度から、働き方改革の推進として全庁的な取り組みを行ってきた成果は見られるものの、令和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年度から会計年度任用職員制度の導入に伴う人件費の増加がみられる。しかし、職員構成の新陳代謝等により一般職に係る人件費が減少したことから、類似団体平均を下回っている。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の公営企業化により、補助費等が増加し、繰出金は減となった。普通建設事業費（うち新規整備）については、町立学校給食棟新設整備事業の完了により大幅な減となった。普通建設事業費（うち更新整備）については、庁舎設備の更新工事に伴い増となった。積立金については、財政調整基金や減債基金への積立を行ったことで増となった。しかし、類似団体平均は下回っているが、全国平均・京都府平均より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44374</xdr:rowOff>
    </xdr:from>
    <xdr:to>
      <xdr:col>24</xdr:col>
      <xdr:colOff>63500</xdr:colOff>
      <xdr:row>36</xdr:row>
      <xdr:rowOff>104038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6574"/>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60604</xdr:rowOff>
    </xdr:from>
    <xdr:to>
      <xdr:col>19</xdr:col>
      <xdr:colOff>177800</xdr:colOff>
      <xdr:row>36</xdr:row>
      <xdr:rowOff>104038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28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43917</xdr:rowOff>
    </xdr:from>
    <xdr:to>
      <xdr:col>15</xdr:col>
      <xdr:colOff>50800</xdr:colOff>
      <xdr:row>36</xdr:row>
      <xdr:rowOff>60604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6117"/>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xdr:rowOff>
    </xdr:from>
    <xdr:to>
      <xdr:col>10</xdr:col>
      <xdr:colOff>114300</xdr:colOff>
      <xdr:row>36</xdr:row>
      <xdr:rowOff>43917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9312"/>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165024</xdr:rowOff>
    </xdr:from>
    <xdr:to>
      <xdr:col>24</xdr:col>
      <xdr:colOff>114300</xdr:colOff>
      <xdr:row>36</xdr:row>
      <xdr:rowOff>95174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53238</xdr:rowOff>
    </xdr:from>
    <xdr:to>
      <xdr:col>20</xdr:col>
      <xdr:colOff>38100</xdr:colOff>
      <xdr:row>36</xdr:row>
      <xdr:rowOff>154838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171365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xdr:rowOff>
    </xdr:from>
    <xdr:to>
      <xdr:col>15</xdr:col>
      <xdr:colOff>101600</xdr:colOff>
      <xdr:row>36</xdr:row>
      <xdr:rowOff>111404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127931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164567</xdr:rowOff>
    </xdr:from>
    <xdr:to>
      <xdr:col>10</xdr:col>
      <xdr:colOff>165100</xdr:colOff>
      <xdr:row>36</xdr:row>
      <xdr:rowOff>94717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127762</xdr:rowOff>
    </xdr:from>
    <xdr:to>
      <xdr:col>6</xdr:col>
      <xdr:colOff>38100</xdr:colOff>
      <xdr:row>36</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134295</xdr:rowOff>
    </xdr:from>
    <xdr:to>
      <xdr:col>24</xdr:col>
      <xdr:colOff>63500</xdr:colOff>
      <xdr:row>58</xdr:row>
      <xdr:rowOff>15191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6945"/>
          <a:ext cx="838200" cy="5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104172</xdr:rowOff>
    </xdr:from>
    <xdr:to>
      <xdr:col>19</xdr:col>
      <xdr:colOff>177800</xdr:colOff>
      <xdr:row>58</xdr:row>
      <xdr:rowOff>15191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76822"/>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75744</xdr:rowOff>
    </xdr:from>
    <xdr:to>
      <xdr:col>15</xdr:col>
      <xdr:colOff>50800</xdr:colOff>
      <xdr:row>57</xdr:row>
      <xdr:rowOff>104172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76944"/>
          <a:ext cx="889000" cy="1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75744</xdr:rowOff>
    </xdr:from>
    <xdr:to>
      <xdr:col>10</xdr:col>
      <xdr:colOff>114300</xdr:colOff>
      <xdr:row>58</xdr:row>
      <xdr:rowOff>56859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6944"/>
          <a:ext cx="889000" cy="3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83495</xdr:rowOff>
    </xdr:from>
    <xdr:to>
      <xdr:col>24</xdr:col>
      <xdr:colOff>114300</xdr:colOff>
      <xdr:row>58</xdr:row>
      <xdr:rowOff>13645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61922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135841</xdr:rowOff>
    </xdr:from>
    <xdr:to>
      <xdr:col>20</xdr:col>
      <xdr:colOff>38100</xdr:colOff>
      <xdr:row>58</xdr:row>
      <xdr:rowOff>65991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57118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53372</xdr:rowOff>
    </xdr:from>
    <xdr:to>
      <xdr:col>15</xdr:col>
      <xdr:colOff>101600</xdr:colOff>
      <xdr:row>57</xdr:row>
      <xdr:rowOff>154972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146099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24944</xdr:rowOff>
    </xdr:from>
    <xdr:to>
      <xdr:col>10</xdr:col>
      <xdr:colOff>165100</xdr:colOff>
      <xdr:row>56</xdr:row>
      <xdr:rowOff>126544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117671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6059</xdr:rowOff>
    </xdr:from>
    <xdr:to>
      <xdr:col>6</xdr:col>
      <xdr:colOff>38100</xdr:colOff>
      <xdr:row>58</xdr:row>
      <xdr:rowOff>107659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42109</xdr:rowOff>
    </xdr:from>
    <xdr:to>
      <xdr:col>24</xdr:col>
      <xdr:colOff>63500</xdr:colOff>
      <xdr:row>76</xdr:row>
      <xdr:rowOff>141246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2309"/>
          <a:ext cx="8382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29809</xdr:rowOff>
    </xdr:from>
    <xdr:to>
      <xdr:col>19</xdr:col>
      <xdr:colOff>177800</xdr:colOff>
      <xdr:row>76</xdr:row>
      <xdr:rowOff>141246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0009"/>
          <a:ext cx="889000" cy="1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29809</xdr:rowOff>
    </xdr:from>
    <xdr:to>
      <xdr:col>15</xdr:col>
      <xdr:colOff>50800</xdr:colOff>
      <xdr:row>77</xdr:row>
      <xdr:rowOff>114227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0009"/>
          <a:ext cx="889000" cy="2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114227</xdr:rowOff>
    </xdr:from>
    <xdr:to>
      <xdr:col>10</xdr:col>
      <xdr:colOff>114300</xdr:colOff>
      <xdr:row>78</xdr:row>
      <xdr:rowOff>9365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5877"/>
          <a:ext cx="8890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162759</xdr:rowOff>
    </xdr:from>
    <xdr:to>
      <xdr:col>24</xdr:col>
      <xdr:colOff>114300</xdr:colOff>
      <xdr:row>76</xdr:row>
      <xdr:rowOff>92909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141186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90446</xdr:rowOff>
    </xdr:from>
    <xdr:to>
      <xdr:col>20</xdr:col>
      <xdr:colOff>38100</xdr:colOff>
      <xdr:row>77</xdr:row>
      <xdr:rowOff>20596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150459</xdr:rowOff>
    </xdr:from>
    <xdr:to>
      <xdr:col>15</xdr:col>
      <xdr:colOff>101600</xdr:colOff>
      <xdr:row>76</xdr:row>
      <xdr:rowOff>80609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63427</xdr:rowOff>
    </xdr:from>
    <xdr:to>
      <xdr:col>10</xdr:col>
      <xdr:colOff>165100</xdr:colOff>
      <xdr:row>77</xdr:row>
      <xdr:rowOff>165027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156154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130015</xdr:rowOff>
    </xdr:from>
    <xdr:to>
      <xdr:col>6</xdr:col>
      <xdr:colOff>38100</xdr:colOff>
      <xdr:row>78</xdr:row>
      <xdr:rowOff>60165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51292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106338</xdr:rowOff>
    </xdr:from>
    <xdr:to>
      <xdr:col>24</xdr:col>
      <xdr:colOff>63500</xdr:colOff>
      <xdr:row>98</xdr:row>
      <xdr:rowOff>161176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8438"/>
          <a:ext cx="8382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62598</xdr:rowOff>
    </xdr:from>
    <xdr:to>
      <xdr:col>19</xdr:col>
      <xdr:colOff>177800</xdr:colOff>
      <xdr:row>98</xdr:row>
      <xdr:rowOff>106338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64698"/>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62598</xdr:rowOff>
    </xdr:from>
    <xdr:to>
      <xdr:col>15</xdr:col>
      <xdr:colOff>50800</xdr:colOff>
      <xdr:row>98</xdr:row>
      <xdr:rowOff>131483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4698"/>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131483</xdr:rowOff>
    </xdr:from>
    <xdr:to>
      <xdr:col>10</xdr:col>
      <xdr:colOff>114300</xdr:colOff>
      <xdr:row>99</xdr:row>
      <xdr:rowOff>76936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33583"/>
          <a:ext cx="889000" cy="1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110376</xdr:rowOff>
    </xdr:from>
    <xdr:to>
      <xdr:col>24</xdr:col>
      <xdr:colOff>114300</xdr:colOff>
      <xdr:row>99</xdr:row>
      <xdr:rowOff>40526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25303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55538</xdr:rowOff>
    </xdr:from>
    <xdr:to>
      <xdr:col>20</xdr:col>
      <xdr:colOff>38100</xdr:colOff>
      <xdr:row>98</xdr:row>
      <xdr:rowOff>157138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148265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11798</xdr:rowOff>
    </xdr:from>
    <xdr:to>
      <xdr:col>15</xdr:col>
      <xdr:colOff>101600</xdr:colOff>
      <xdr:row>98</xdr:row>
      <xdr:rowOff>113398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104525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80683</xdr:rowOff>
    </xdr:from>
    <xdr:to>
      <xdr:col>10</xdr:col>
      <xdr:colOff>165100</xdr:colOff>
      <xdr:row>99</xdr:row>
      <xdr:rowOff>10833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26136</xdr:rowOff>
    </xdr:from>
    <xdr:to>
      <xdr:col>6</xdr:col>
      <xdr:colOff>38100</xdr:colOff>
      <xdr:row>99</xdr:row>
      <xdr:rowOff>127736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118863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79578</xdr:rowOff>
    </xdr:from>
    <xdr:to>
      <xdr:col>55</xdr:col>
      <xdr:colOff>0</xdr:colOff>
      <xdr:row>38</xdr:row>
      <xdr:rowOff>80950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467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79349</xdr:rowOff>
    </xdr:from>
    <xdr:to>
      <xdr:col>50</xdr:col>
      <xdr:colOff>114300</xdr:colOff>
      <xdr:row>38</xdr:row>
      <xdr:rowOff>79578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444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79349</xdr:rowOff>
    </xdr:from>
    <xdr:to>
      <xdr:col>45</xdr:col>
      <xdr:colOff>177800</xdr:colOff>
      <xdr:row>38</xdr:row>
      <xdr:rowOff>79349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70663</xdr:rowOff>
    </xdr:from>
    <xdr:to>
      <xdr:col>41</xdr:col>
      <xdr:colOff>50800</xdr:colOff>
      <xdr:row>38</xdr:row>
      <xdr:rowOff>79349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57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30150</xdr:rowOff>
    </xdr:from>
    <xdr:to>
      <xdr:col>55</xdr:col>
      <xdr:colOff>50800</xdr:colOff>
      <xdr:row>38</xdr:row>
      <xdr:rowOff>131750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116527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28778</xdr:rowOff>
    </xdr:from>
    <xdr:to>
      <xdr:col>50</xdr:col>
      <xdr:colOff>165100</xdr:colOff>
      <xdr:row>38</xdr:row>
      <xdr:rowOff>130378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121505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28549</xdr:rowOff>
    </xdr:from>
    <xdr:to>
      <xdr:col>46</xdr:col>
      <xdr:colOff>38100</xdr:colOff>
      <xdr:row>38</xdr:row>
      <xdr:rowOff>130149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121276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28549</xdr:rowOff>
    </xdr:from>
    <xdr:to>
      <xdr:col>41</xdr:col>
      <xdr:colOff>101600</xdr:colOff>
      <xdr:row>38</xdr:row>
      <xdr:rowOff>130149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19863</xdr:rowOff>
    </xdr:from>
    <xdr:to>
      <xdr:col>36</xdr:col>
      <xdr:colOff>165100</xdr:colOff>
      <xdr:row>38</xdr:row>
      <xdr:rowOff>121463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112590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23825</xdr:rowOff>
    </xdr:from>
    <xdr:to>
      <xdr:col>55</xdr:col>
      <xdr:colOff>0</xdr:colOff>
      <xdr:row>59</xdr:row>
      <xdr:rowOff>24765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9375"/>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22034</xdr:rowOff>
    </xdr:from>
    <xdr:to>
      <xdr:col>50</xdr:col>
      <xdr:colOff>114300</xdr:colOff>
      <xdr:row>59</xdr:row>
      <xdr:rowOff>23825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75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22034</xdr:rowOff>
    </xdr:from>
    <xdr:to>
      <xdr:col>45</xdr:col>
      <xdr:colOff>177800</xdr:colOff>
      <xdr:row>59</xdr:row>
      <xdr:rowOff>24422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7584"/>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19533</xdr:rowOff>
    </xdr:from>
    <xdr:to>
      <xdr:col>41</xdr:col>
      <xdr:colOff>50800</xdr:colOff>
      <xdr:row>59</xdr:row>
      <xdr:rowOff>24422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35083"/>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145415</xdr:rowOff>
    </xdr:from>
    <xdr:to>
      <xdr:col>55</xdr:col>
      <xdr:colOff>50800</xdr:colOff>
      <xdr:row>59</xdr:row>
      <xdr:rowOff>75565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60342</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144475</xdr:rowOff>
    </xdr:from>
    <xdr:to>
      <xdr:col>50</xdr:col>
      <xdr:colOff>165100</xdr:colOff>
      <xdr:row>59</xdr:row>
      <xdr:rowOff>74625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65752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142684</xdr:rowOff>
    </xdr:from>
    <xdr:to>
      <xdr:col>46</xdr:col>
      <xdr:colOff>38100</xdr:colOff>
      <xdr:row>59</xdr:row>
      <xdr:rowOff>72834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63961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145072</xdr:rowOff>
    </xdr:from>
    <xdr:to>
      <xdr:col>41</xdr:col>
      <xdr:colOff>101600</xdr:colOff>
      <xdr:row>59</xdr:row>
      <xdr:rowOff>75222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66349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140183</xdr:rowOff>
    </xdr:from>
    <xdr:to>
      <xdr:col>36</xdr:col>
      <xdr:colOff>165100</xdr:colOff>
      <xdr:row>59</xdr:row>
      <xdr:rowOff>70333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61460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13533</xdr:rowOff>
    </xdr:from>
    <xdr:to>
      <xdr:col>55</xdr:col>
      <xdr:colOff>0</xdr:colOff>
      <xdr:row>79</xdr:row>
      <xdr:rowOff>16142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58083"/>
          <a:ext cx="8382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167723</xdr:rowOff>
    </xdr:from>
    <xdr:to>
      <xdr:col>50</xdr:col>
      <xdr:colOff>114300</xdr:colOff>
      <xdr:row>79</xdr:row>
      <xdr:rowOff>16142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0823"/>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167723</xdr:rowOff>
    </xdr:from>
    <xdr:to>
      <xdr:col>45</xdr:col>
      <xdr:colOff>177800</xdr:colOff>
      <xdr:row>79</xdr:row>
      <xdr:rowOff>4598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0823"/>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4598</xdr:rowOff>
    </xdr:from>
    <xdr:to>
      <xdr:col>41</xdr:col>
      <xdr:colOff>50800</xdr:colOff>
      <xdr:row>79</xdr:row>
      <xdr:rowOff>10483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9148"/>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134183</xdr:rowOff>
    </xdr:from>
    <xdr:to>
      <xdr:col>55</xdr:col>
      <xdr:colOff>50800</xdr:colOff>
      <xdr:row>79</xdr:row>
      <xdr:rowOff>64333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49110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136792</xdr:rowOff>
    </xdr:from>
    <xdr:to>
      <xdr:col>50</xdr:col>
      <xdr:colOff>165100</xdr:colOff>
      <xdr:row>79</xdr:row>
      <xdr:rowOff>66942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116923</xdr:rowOff>
    </xdr:from>
    <xdr:to>
      <xdr:col>46</xdr:col>
      <xdr:colOff>38100</xdr:colOff>
      <xdr:row>79</xdr:row>
      <xdr:rowOff>47073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38200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125248</xdr:rowOff>
    </xdr:from>
    <xdr:to>
      <xdr:col>41</xdr:col>
      <xdr:colOff>101600</xdr:colOff>
      <xdr:row>79</xdr:row>
      <xdr:rowOff>55398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46525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131133</xdr:rowOff>
    </xdr:from>
    <xdr:to>
      <xdr:col>36</xdr:col>
      <xdr:colOff>165100</xdr:colOff>
      <xdr:row>79</xdr:row>
      <xdr:rowOff>61283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52410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150991</xdr:rowOff>
    </xdr:from>
    <xdr:to>
      <xdr:col>55</xdr:col>
      <xdr:colOff>0</xdr:colOff>
      <xdr:row>98</xdr:row>
      <xdr:rowOff>166230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5309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166230</xdr:rowOff>
    </xdr:from>
    <xdr:to>
      <xdr:col>50</xdr:col>
      <xdr:colOff>114300</xdr:colOff>
      <xdr:row>99</xdr:row>
      <xdr:rowOff>28142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68330"/>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28142</xdr:rowOff>
    </xdr:from>
    <xdr:to>
      <xdr:col>45</xdr:col>
      <xdr:colOff>177800</xdr:colOff>
      <xdr:row>99</xdr:row>
      <xdr:rowOff>30620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0169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30620</xdr:rowOff>
    </xdr:from>
    <xdr:to>
      <xdr:col>41</xdr:col>
      <xdr:colOff>50800</xdr:colOff>
      <xdr:row>99</xdr:row>
      <xdr:rowOff>45974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0417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100191</xdr:rowOff>
    </xdr:from>
    <xdr:to>
      <xdr:col>55</xdr:col>
      <xdr:colOff>50800</xdr:colOff>
      <xdr:row>99</xdr:row>
      <xdr:rowOff>30341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115430</xdr:rowOff>
    </xdr:from>
    <xdr:to>
      <xdr:col>50</xdr:col>
      <xdr:colOff>165100</xdr:colOff>
      <xdr:row>99</xdr:row>
      <xdr:rowOff>45580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36707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148792</xdr:rowOff>
    </xdr:from>
    <xdr:to>
      <xdr:col>46</xdr:col>
      <xdr:colOff>38100</xdr:colOff>
      <xdr:row>99</xdr:row>
      <xdr:rowOff>78942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70069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151270</xdr:rowOff>
    </xdr:from>
    <xdr:to>
      <xdr:col>41</xdr:col>
      <xdr:colOff>101600</xdr:colOff>
      <xdr:row>99</xdr:row>
      <xdr:rowOff>81420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72547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166624</xdr:rowOff>
    </xdr:from>
    <xdr:to>
      <xdr:col>36</xdr:col>
      <xdr:colOff>165100</xdr:colOff>
      <xdr:row>99</xdr:row>
      <xdr:rowOff>96774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87901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55706</xdr:rowOff>
    </xdr:from>
    <xdr:to>
      <xdr:col>85</xdr:col>
      <xdr:colOff>127000</xdr:colOff>
      <xdr:row>37</xdr:row>
      <xdr:rowOff>69683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99356"/>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58057</xdr:rowOff>
    </xdr:from>
    <xdr:to>
      <xdr:col>81</xdr:col>
      <xdr:colOff>50800</xdr:colOff>
      <xdr:row>37</xdr:row>
      <xdr:rowOff>69683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01707"/>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135193</xdr:rowOff>
    </xdr:from>
    <xdr:to>
      <xdr:col>76</xdr:col>
      <xdr:colOff>114300</xdr:colOff>
      <xdr:row>37</xdr:row>
      <xdr:rowOff>58057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35943"/>
          <a:ext cx="889000" cy="26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135193</xdr:rowOff>
    </xdr:from>
    <xdr:to>
      <xdr:col>71</xdr:col>
      <xdr:colOff>177800</xdr:colOff>
      <xdr:row>37</xdr:row>
      <xdr:rowOff>39149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35943"/>
          <a:ext cx="889000" cy="2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4906</xdr:rowOff>
    </xdr:from>
    <xdr:to>
      <xdr:col>85</xdr:col>
      <xdr:colOff>177800</xdr:colOff>
      <xdr:row>37</xdr:row>
      <xdr:rowOff>106506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154783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18883</xdr:rowOff>
    </xdr:from>
    <xdr:to>
      <xdr:col>81</xdr:col>
      <xdr:colOff>101600</xdr:colOff>
      <xdr:row>37</xdr:row>
      <xdr:rowOff>120483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7257</xdr:rowOff>
    </xdr:from>
    <xdr:to>
      <xdr:col>76</xdr:col>
      <xdr:colOff>165100</xdr:colOff>
      <xdr:row>37</xdr:row>
      <xdr:rowOff>108857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99984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84393</xdr:rowOff>
    </xdr:from>
    <xdr:to>
      <xdr:col>72</xdr:col>
      <xdr:colOff>38100</xdr:colOff>
      <xdr:row>36</xdr:row>
      <xdr:rowOff>14543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31070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159799</xdr:rowOff>
    </xdr:from>
    <xdr:to>
      <xdr:col>67</xdr:col>
      <xdr:colOff>101600</xdr:colOff>
      <xdr:row>37</xdr:row>
      <xdr:rowOff>89949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81076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49238</xdr:rowOff>
    </xdr:from>
    <xdr:to>
      <xdr:col>85</xdr:col>
      <xdr:colOff>127000</xdr:colOff>
      <xdr:row>56</xdr:row>
      <xdr:rowOff>77863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0438"/>
          <a:ext cx="8382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77863</xdr:rowOff>
    </xdr:from>
    <xdr:to>
      <xdr:col>81</xdr:col>
      <xdr:colOff>50800</xdr:colOff>
      <xdr:row>57</xdr:row>
      <xdr:rowOff>65583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9063"/>
          <a:ext cx="889000" cy="1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65583</xdr:rowOff>
    </xdr:from>
    <xdr:to>
      <xdr:col>76</xdr:col>
      <xdr:colOff>114300</xdr:colOff>
      <xdr:row>58</xdr:row>
      <xdr:rowOff>41567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38233"/>
          <a:ext cx="889000" cy="1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20815</xdr:rowOff>
    </xdr:from>
    <xdr:to>
      <xdr:col>71</xdr:col>
      <xdr:colOff>177800</xdr:colOff>
      <xdr:row>58</xdr:row>
      <xdr:rowOff>41567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64915"/>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169888</xdr:rowOff>
    </xdr:from>
    <xdr:to>
      <xdr:col>85</xdr:col>
      <xdr:colOff>177800</xdr:colOff>
      <xdr:row>56</xdr:row>
      <xdr:rowOff>100038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21315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27063</xdr:rowOff>
    </xdr:from>
    <xdr:to>
      <xdr:col>81</xdr:col>
      <xdr:colOff>101600</xdr:colOff>
      <xdr:row>56</xdr:row>
      <xdr:rowOff>128663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145190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14783</xdr:rowOff>
    </xdr:from>
    <xdr:to>
      <xdr:col>76</xdr:col>
      <xdr:colOff>165100</xdr:colOff>
      <xdr:row>57</xdr:row>
      <xdr:rowOff>116383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107510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162217</xdr:rowOff>
    </xdr:from>
    <xdr:to>
      <xdr:col>72</xdr:col>
      <xdr:colOff>38100</xdr:colOff>
      <xdr:row>58</xdr:row>
      <xdr:rowOff>92367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83494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141465</xdr:rowOff>
    </xdr:from>
    <xdr:to>
      <xdr:col>67</xdr:col>
      <xdr:colOff>101600</xdr:colOff>
      <xdr:row>58</xdr:row>
      <xdr:rowOff>71615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62742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98334</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2884"/>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96931</xdr:rowOff>
    </xdr:from>
    <xdr:to>
      <xdr:col>76</xdr:col>
      <xdr:colOff>114300</xdr:colOff>
      <xdr:row>79</xdr:row>
      <xdr:rowOff>98334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1481"/>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90540</xdr:rowOff>
    </xdr:from>
    <xdr:to>
      <xdr:col>71</xdr:col>
      <xdr:colOff>177800</xdr:colOff>
      <xdr:row>79</xdr:row>
      <xdr:rowOff>96931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35090"/>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47534</xdr:rowOff>
    </xdr:from>
    <xdr:to>
      <xdr:col>76</xdr:col>
      <xdr:colOff>165100</xdr:colOff>
      <xdr:row>79</xdr:row>
      <xdr:rowOff>149134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140261</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46131</xdr:rowOff>
    </xdr:from>
    <xdr:to>
      <xdr:col>72</xdr:col>
      <xdr:colOff>38100</xdr:colOff>
      <xdr:row>79</xdr:row>
      <xdr:rowOff>147731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138858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39740</xdr:rowOff>
    </xdr:from>
    <xdr:to>
      <xdr:col>67</xdr:col>
      <xdr:colOff>101600</xdr:colOff>
      <xdr:row>79</xdr:row>
      <xdr:rowOff>141340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132467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94955</xdr:rowOff>
    </xdr:from>
    <xdr:to>
      <xdr:col>85</xdr:col>
      <xdr:colOff>127000</xdr:colOff>
      <xdr:row>97</xdr:row>
      <xdr:rowOff>128262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25605"/>
          <a:ext cx="838200" cy="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128262</xdr:rowOff>
    </xdr:from>
    <xdr:to>
      <xdr:col>81</xdr:col>
      <xdr:colOff>50800</xdr:colOff>
      <xdr:row>97</xdr:row>
      <xdr:rowOff>138809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58912"/>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138809</xdr:rowOff>
    </xdr:from>
    <xdr:to>
      <xdr:col>76</xdr:col>
      <xdr:colOff>114300</xdr:colOff>
      <xdr:row>97</xdr:row>
      <xdr:rowOff>146093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69459"/>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138785</xdr:rowOff>
    </xdr:from>
    <xdr:to>
      <xdr:col>71</xdr:col>
      <xdr:colOff>177800</xdr:colOff>
      <xdr:row>97</xdr:row>
      <xdr:rowOff>146093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6943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44155</xdr:rowOff>
    </xdr:from>
    <xdr:to>
      <xdr:col>85</xdr:col>
      <xdr:colOff>177800</xdr:colOff>
      <xdr:row>97</xdr:row>
      <xdr:rowOff>145755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22582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77462</xdr:rowOff>
    </xdr:from>
    <xdr:to>
      <xdr:col>81</xdr:col>
      <xdr:colOff>101600</xdr:colOff>
      <xdr:row>98</xdr:row>
      <xdr:rowOff>7612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88009</xdr:rowOff>
    </xdr:from>
    <xdr:to>
      <xdr:col>76</xdr:col>
      <xdr:colOff>165100</xdr:colOff>
      <xdr:row>98</xdr:row>
      <xdr:rowOff>18159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95293</xdr:rowOff>
    </xdr:from>
    <xdr:to>
      <xdr:col>72</xdr:col>
      <xdr:colOff>38100</xdr:colOff>
      <xdr:row>98</xdr:row>
      <xdr:rowOff>25443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87985</xdr:rowOff>
    </xdr:from>
    <xdr:to>
      <xdr:col>67</xdr:col>
      <xdr:colOff>101600</xdr:colOff>
      <xdr:row>98</xdr:row>
      <xdr:rowOff>18135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全体的には、歳出額がほとんどの費目において類似団体を下回っている。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総務費については、庁舎空調整備工事や基金積立金の増により増加した。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教育費については、町立小中学校の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化など施設環境整備の増により増加した。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民生費については、住民税非課税世帯等に対する臨時特別給付金や自立支援給付費の増により増加した。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衛生費については、新型コロナウイルスワクチン接種事業の事業費や水道事業会計補助金の減により減少した。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公債費についてはほぼ横ばいを推移してきたが、近年、先送りされてきた都市基盤整備、防災対策や公共施設の老朽化対策等の推進により増加傾向にある。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年度と</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年連続で実質収支が赤字となったが、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年度以降の集中改革プランにおける取組み等の結果、</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年度以降は黒字に転換し、令和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実質収支黒字を確保し、一定の基金残高を積立てているところである。本町の特徴として、町内大手企業からの法人町民税法人税割の税収の動向が歳入全体に大きく影響を受ける構造となっており、近年においても、年度ごとの町税収入の増減は大きく、年度により、減収補てん債の発行により歳入不足をカバーしながら財政運営を行なってきた。そうした中で、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年度からは、公共下水道事業の整備財源として新たに都市計画税の課税を開始したことにより、健全化判断比率も含めた令和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年度の決算数値は、引き続き健全な財政運営を維持している状況にある。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今後の町税収入の見込みや財政需要を踏まえた際には極めて厳しい財政状況に置かれていることから、これまで以上に、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また、経済情勢の変動や災害等に備え一定額以上の基金残高を確保す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国民健康保険事業特別会計は平成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年連続の赤字決算となっており、一般会計からの赤字補てんを行っていた。平成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年度において国民健康保険事業特別会計は黒字決算となり、その後は全ての会計で黒字が続いている。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年度から下水道事業会計が地方公営企業法を適用し、公営企業へ移行したことから、その他会計での黒字は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年度の標準財政規模比は前年度から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ポイントの減少となっている。この標準財政規模比は、「黒字額</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標準財政規模」の計算式で表すことができ、前年度から減少となった要因は、計算式の、分子となる黒字額が減少するとともに、分母となる標準財政規模が増加したことによる。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黒字額の減少の主な要因は、歳出における扶助費や公債費の増であり、臨時特例交付金事業や、大規模事業の元金償還の開始による。標準財政規模の増加の要因は、主に法人税の減少によるものである。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年度における元利償還金の主な増加要因としては、町立学校（小学校・中学校）給食棟改修工事及び町立体育館改修工事の元金償還の開始による。　　　　　　　　　　　　　　　　　　　　　　　　　　　　　　　　　</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将来負担額のうち債務負担行為に基づく支出予定額については、乙訓土地開発公社における土地用地の取得により令和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年度においても増加している。　</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は、厳しい財政状況の中で先送りされてきた都市基盤整備、防災対策や公共施設の老朽化対策を推進したことに伴い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割近くを占めているが、都市基盤整備や老朽公共施設の更新・長寿命化の進捗等により地方債残高の増加が見込まれるため、交付税措置のある有利な起債の活用に努めていく。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年度以降、減債基金への積立を続けたことにより、充当可能基金が増加傾向にある。また、平成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年度から都市計画税を課税したことにより、充当可能特定歳入が増となり、将来負担比率の分子は大幅な減少傾向にある。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充当可能財源が将来負担額を上回る状況となっており、基準財政需要額算入見込額は減少傾向である。今後の見通しとしては、充当可能財源等の減少及び将来負担の増加が見込まれているため、公共施設マネジメントの取組みを推進するなど、計画的な財政運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万円の積立を行ったことにより、減債基金残高が増となったことによる。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万円の積立を行ったことによる。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6,900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万円の積立を行ったことによる。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近年、今後の公債費の増加に備え減債基金への積み立てを行ったことにより基金残高が増加しているが、それでもなお、財政調整基金、減債基金、その他特定目的基金を合計した基金残高の人口一人当たりの金額は、類似団体平均と比較すると依然として少ない状態が続い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年度末時点）。今後も、行革、経費節減等により積み立てを捻出し、後年度の負担に備える。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・公共施設整備基金：本町が行う公共施設の整備事業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・社会福祉事業基金：本町が行う社会福祉事業推進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・自転車等駐車場基金：本町が設置する自転車等駐車場の施設で公共の用に供するものを整備及び修繕する事業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・緑の保全基金：本町域における天王山周辺等の緑を保全するための、森林整備や緑道等の整備事業推進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・水資源保全基金：本町域における地下水等の水資源を保全するために行う地下水の涵養に関する事業及び地下水の合理的な利用に関する事業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・公共施設整備基金：公園等整備負担金や天王山環境保全寄付金を基金の財源として積み立てを行っているが、基金の財源よりも公共施設整備事業の執行状況が少額であるため、増加傾向にある。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転車等駐車場基金：町営自転車等駐車場施設の突発的な修繕や改修等に備えるため、基金の財源である自転車等駐輪場使用料から積み立てを捻出しており、この間、増加傾向にあったが、新型コロナウイルス感染症の拡大に伴い利用者が減少したことによ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年度以降、積み立てを行っていない。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年度から都市計画税の課税を行っており、使途明確化のために都市計画事業基金を設置。都市計画事業または土地区画整理事業の経費に対して充当を予定。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・緑の保全基金：近年多発する台風等の災害復旧経費に充当することで今後も基金残高の減少が想定されるため、後年度の負担に備えるため、適切に積み立て、及び取り崩しを行う。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景気の変動による法人関係税等の変動</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人口増加による市町村民税の増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・公共施設やインフラ施設などの老朽化対策の実施に伴い、今後公債費が増加していくことが見込まれるため、減債基金へ積み立てを行っている。令和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一定額の基金残高を確保しているものの、今後も公債費が増加すると見込まれるため、財政調整基金の基金残高及び今後の方針を勘案しながら、決算剰余金を適切に積み立て、及び取り崩しを行う。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8107171</v>
      </c>
      <c r="BO4" s="449"/>
      <c r="BP4" s="449"/>
      <c r="BQ4" s="449"/>
      <c r="BR4" s="449"/>
      <c r="BS4" s="449"/>
      <c r="BT4" s="449"/>
      <c r="BU4" s="450"/>
      <c r="BV4" s="448">
        <v>7622148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4.9000000000000004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7920934</v>
      </c>
      <c r="BO5" s="420"/>
      <c r="BP5" s="420"/>
      <c r="BQ5" s="420"/>
      <c r="BR5" s="420"/>
      <c r="BS5" s="420"/>
      <c r="BT5" s="420"/>
      <c r="BU5" s="421"/>
      <c r="BV5" s="419">
        <v>7374895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87.9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186237</v>
      </c>
      <c r="BO6" s="420"/>
      <c r="BP6" s="420"/>
      <c r="BQ6" s="420"/>
      <c r="BR6" s="420"/>
      <c r="BS6" s="420"/>
      <c r="BT6" s="420"/>
      <c r="BU6" s="421"/>
      <c r="BV6" s="419">
        <v>247253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90.5</v>
      </c>
      <c r="CU6" s="563"/>
      <c r="CV6" s="563"/>
      <c r="CW6" s="563"/>
      <c r="CX6" s="563"/>
      <c r="CY6" s="563"/>
      <c r="CZ6" s="563"/>
      <c r="DA6" s="564"/>
      <c r="DB6" s="562">
        <v>89.6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24505</v>
      </c>
      <c r="BO7" s="420"/>
      <c r="BP7" s="420"/>
      <c r="BQ7" s="420"/>
      <c r="BR7" s="420"/>
      <c r="BS7" s="420"/>
      <c r="BT7" s="420"/>
      <c r="BU7" s="421"/>
      <c r="BV7" s="419">
        <v>23657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4686433</v>
      </c>
      <c r="CU7" s="420"/>
      <c r="CV7" s="420"/>
      <c r="CW7" s="420"/>
      <c r="CX7" s="420"/>
      <c r="CY7" s="420"/>
      <c r="CZ7" s="420"/>
      <c r="DA7" s="421"/>
      <c r="DB7" s="419">
        <v>4533741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161732</v>
      </c>
      <c r="BO8" s="420"/>
      <c r="BP8" s="420"/>
      <c r="BQ8" s="420"/>
      <c r="BR8" s="420"/>
      <c r="BS8" s="420"/>
      <c r="BT8" s="420"/>
      <c r="BU8" s="421"/>
      <c r="BV8" s="419">
        <v>223596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15953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-61864</v>
      </c>
      <c r="BO9" s="420"/>
      <c r="BP9" s="420"/>
      <c r="BQ9" s="420"/>
      <c r="BR9" s="420"/>
      <c r="BS9" s="420"/>
      <c r="BT9" s="420"/>
      <c r="BU9" s="421"/>
      <c r="BV9" s="419">
        <v>97542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10.8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15181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432817</v>
      </c>
      <c r="BO10" s="420"/>
      <c r="BP10" s="420"/>
      <c r="BQ10" s="420"/>
      <c r="BR10" s="420"/>
      <c r="BS10" s="420"/>
      <c r="BT10" s="420"/>
      <c r="BU10" s="421"/>
      <c r="BV10" s="419">
        <v>359552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16651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211578</v>
      </c>
      <c r="BO12" s="420"/>
      <c r="BP12" s="420"/>
      <c r="BQ12" s="420"/>
      <c r="BR12" s="420"/>
      <c r="BS12" s="420"/>
      <c r="BT12" s="420"/>
      <c r="BU12" s="421"/>
      <c r="BV12" s="419">
        <v>69177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16487</v>
      </c>
      <c r="S13" s="507"/>
      <c r="T13" s="507"/>
      <c r="U13" s="507"/>
      <c r="V13" s="508"/>
      <c r="W13" s="509" t="s">
        <v>131</v>
      </c>
      <c r="X13" s="405"/>
      <c r="Y13" s="405"/>
      <c r="Z13" s="405"/>
      <c r="AA13" s="405"/>
      <c r="AB13" s="406"/>
      <c r="AC13" s="372">
        <v>73</v>
      </c>
      <c r="AD13" s="373"/>
      <c r="AE13" s="373"/>
      <c r="AF13" s="373"/>
      <c r="AG13" s="374"/>
      <c r="AH13" s="372">
        <v>59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159375</v>
      </c>
      <c r="BO13" s="420"/>
      <c r="BP13" s="420"/>
      <c r="BQ13" s="420"/>
      <c r="BR13" s="420"/>
      <c r="BS13" s="420"/>
      <c r="BT13" s="420"/>
      <c r="BU13" s="421"/>
      <c r="BV13" s="419">
        <v>387917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4.5</v>
      </c>
      <c r="CU13" s="417"/>
      <c r="CV13" s="417"/>
      <c r="CW13" s="417"/>
      <c r="CX13" s="417"/>
      <c r="CY13" s="417"/>
      <c r="CZ13" s="417"/>
      <c r="DA13" s="418"/>
      <c r="DB13" s="416">
        <v>3.7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16524</v>
      </c>
      <c r="S14" s="507"/>
      <c r="T14" s="507"/>
      <c r="U14" s="507"/>
      <c r="V14" s="508"/>
      <c r="W14" s="510"/>
      <c r="X14" s="408"/>
      <c r="Y14" s="408"/>
      <c r="Z14" s="408"/>
      <c r="AA14" s="408"/>
      <c r="AB14" s="409"/>
      <c r="AC14" s="499">
        <v>1</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16386</v>
      </c>
      <c r="S15" s="507"/>
      <c r="T15" s="507"/>
      <c r="U15" s="507"/>
      <c r="V15" s="508"/>
      <c r="W15" s="509" t="s">
        <v>137</v>
      </c>
      <c r="X15" s="405"/>
      <c r="Y15" s="405"/>
      <c r="Z15" s="405"/>
      <c r="AA15" s="405"/>
      <c r="AB15" s="406"/>
      <c r="AC15" s="372">
        <v>1926</v>
      </c>
      <c r="AD15" s="373"/>
      <c r="AE15" s="373"/>
      <c r="AF15" s="373"/>
      <c r="AG15" s="374"/>
      <c r="AH15" s="372">
        <v>1783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2729942</v>
      </c>
      <c r="BO15" s="449"/>
      <c r="BP15" s="449"/>
      <c r="BQ15" s="449"/>
      <c r="BR15" s="449"/>
      <c r="BS15" s="449"/>
      <c r="BT15" s="449"/>
      <c r="BU15" s="450"/>
      <c r="BV15" s="448">
        <v>2833661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25.7</v>
      </c>
      <c r="AD16" s="500"/>
      <c r="AE16" s="500"/>
      <c r="AF16" s="500"/>
      <c r="AG16" s="501"/>
      <c r="AH16" s="499">
        <v>25.9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3860120</v>
      </c>
      <c r="BO16" s="420"/>
      <c r="BP16" s="420"/>
      <c r="BQ16" s="420"/>
      <c r="BR16" s="420"/>
      <c r="BS16" s="420"/>
      <c r="BT16" s="420"/>
      <c r="BU16" s="421"/>
      <c r="BV16" s="419">
        <v>3636765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5506</v>
      </c>
      <c r="AD17" s="373"/>
      <c r="AE17" s="373"/>
      <c r="AF17" s="373"/>
      <c r="AG17" s="374"/>
      <c r="AH17" s="372">
        <v>5046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3500872</v>
      </c>
      <c r="BO17" s="420"/>
      <c r="BP17" s="420"/>
      <c r="BQ17" s="420"/>
      <c r="BR17" s="420"/>
      <c r="BS17" s="420"/>
      <c r="BT17" s="420"/>
      <c r="BU17" s="421"/>
      <c r="BV17" s="419">
        <v>3640019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5.97</v>
      </c>
      <c r="M18" s="472"/>
      <c r="N18" s="472"/>
      <c r="O18" s="472"/>
      <c r="P18" s="472"/>
      <c r="Q18" s="472"/>
      <c r="R18" s="473"/>
      <c r="S18" s="473"/>
      <c r="T18" s="473"/>
      <c r="U18" s="473"/>
      <c r="V18" s="474"/>
      <c r="W18" s="490"/>
      <c r="X18" s="491"/>
      <c r="Y18" s="491"/>
      <c r="Z18" s="491"/>
      <c r="AA18" s="491"/>
      <c r="AB18" s="515"/>
      <c r="AC18" s="389">
        <v>73.400000000000006</v>
      </c>
      <c r="AD18" s="390"/>
      <c r="AE18" s="390"/>
      <c r="AF18" s="390"/>
      <c r="AG18" s="475"/>
      <c r="AH18" s="389">
        <v>73.3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4371036</v>
      </c>
      <c r="BO18" s="420"/>
      <c r="BP18" s="420"/>
      <c r="BQ18" s="420"/>
      <c r="BR18" s="420"/>
      <c r="BS18" s="420"/>
      <c r="BT18" s="420"/>
      <c r="BU18" s="421"/>
      <c r="BV18" s="419">
        <v>3995628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2672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5831738</v>
      </c>
      <c r="BO19" s="420"/>
      <c r="BP19" s="420"/>
      <c r="BQ19" s="420"/>
      <c r="BR19" s="420"/>
      <c r="BS19" s="420"/>
      <c r="BT19" s="420"/>
      <c r="BU19" s="421"/>
      <c r="BV19" s="419">
        <v>5196365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6549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6887199</v>
      </c>
      <c r="BO22" s="449"/>
      <c r="BP22" s="449"/>
      <c r="BQ22" s="449"/>
      <c r="BR22" s="449"/>
      <c r="BS22" s="449"/>
      <c r="BT22" s="449"/>
      <c r="BU22" s="450"/>
      <c r="BV22" s="448">
        <v>6837606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5684188</v>
      </c>
      <c r="BO23" s="420"/>
      <c r="BP23" s="420"/>
      <c r="BQ23" s="420"/>
      <c r="BR23" s="420"/>
      <c r="BS23" s="420"/>
      <c r="BT23" s="420"/>
      <c r="BU23" s="421"/>
      <c r="BV23" s="419">
        <v>5631223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7900</v>
      </c>
      <c r="R24" s="373"/>
      <c r="S24" s="373"/>
      <c r="T24" s="373"/>
      <c r="U24" s="373"/>
      <c r="V24" s="374"/>
      <c r="W24" s="462"/>
      <c r="X24" s="399"/>
      <c r="Y24" s="400"/>
      <c r="Z24" s="375" t="s">
        <v>162</v>
      </c>
      <c r="AA24" s="376"/>
      <c r="AB24" s="376"/>
      <c r="AC24" s="376"/>
      <c r="AD24" s="376"/>
      <c r="AE24" s="376"/>
      <c r="AF24" s="376"/>
      <c r="AG24" s="377"/>
      <c r="AH24" s="372">
        <v>122</v>
      </c>
      <c r="AI24" s="373"/>
      <c r="AJ24" s="373"/>
      <c r="AK24" s="373"/>
      <c r="AL24" s="374"/>
      <c r="AM24" s="372">
        <v>375516</v>
      </c>
      <c r="AN24" s="373"/>
      <c r="AO24" s="373"/>
      <c r="AP24" s="373"/>
      <c r="AQ24" s="373"/>
      <c r="AR24" s="374"/>
      <c r="AS24" s="372">
        <v>3078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3708993</v>
      </c>
      <c r="BO24" s="420"/>
      <c r="BP24" s="420"/>
      <c r="BQ24" s="420"/>
      <c r="BR24" s="420"/>
      <c r="BS24" s="420"/>
      <c r="BT24" s="420"/>
      <c r="BU24" s="421"/>
      <c r="BV24" s="419">
        <v>3393522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6650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665941</v>
      </c>
      <c r="BO25" s="449"/>
      <c r="BP25" s="449"/>
      <c r="BQ25" s="449"/>
      <c r="BR25" s="449"/>
      <c r="BS25" s="449"/>
      <c r="BT25" s="449"/>
      <c r="BU25" s="450"/>
      <c r="BV25" s="448">
        <v>628745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5850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15085</v>
      </c>
      <c r="AN26" s="373"/>
      <c r="AO26" s="373"/>
      <c r="AP26" s="373"/>
      <c r="AQ26" s="373"/>
      <c r="AR26" s="374"/>
      <c r="AS26" s="372">
        <v>3017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1133450</v>
      </c>
      <c r="BO28" s="449"/>
      <c r="BP28" s="449"/>
      <c r="BQ28" s="449"/>
      <c r="BR28" s="449"/>
      <c r="BS28" s="449"/>
      <c r="BT28" s="449"/>
      <c r="BU28" s="450"/>
      <c r="BV28" s="448">
        <v>912211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2900</v>
      </c>
      <c r="R29" s="373"/>
      <c r="S29" s="373"/>
      <c r="T29" s="373"/>
      <c r="U29" s="373"/>
      <c r="V29" s="374"/>
      <c r="W29" s="463"/>
      <c r="X29" s="464"/>
      <c r="Y29" s="465"/>
      <c r="Z29" s="375" t="s">
        <v>177</v>
      </c>
      <c r="AA29" s="376"/>
      <c r="AB29" s="376"/>
      <c r="AC29" s="376"/>
      <c r="AD29" s="376"/>
      <c r="AE29" s="376"/>
      <c r="AF29" s="376"/>
      <c r="AG29" s="377"/>
      <c r="AH29" s="372">
        <v>122</v>
      </c>
      <c r="AI29" s="373"/>
      <c r="AJ29" s="373"/>
      <c r="AK29" s="373"/>
      <c r="AL29" s="374"/>
      <c r="AM29" s="372">
        <v>375516</v>
      </c>
      <c r="AN29" s="373"/>
      <c r="AO29" s="373"/>
      <c r="AP29" s="373"/>
      <c r="AQ29" s="373"/>
      <c r="AR29" s="374"/>
      <c r="AS29" s="372">
        <v>3078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1446907</v>
      </c>
      <c r="BO29" s="420"/>
      <c r="BP29" s="420"/>
      <c r="BQ29" s="420"/>
      <c r="BR29" s="420"/>
      <c r="BS29" s="420"/>
      <c r="BT29" s="420"/>
      <c r="BU29" s="421"/>
      <c r="BV29" s="419">
        <v>1205768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182733</v>
      </c>
      <c r="BO30" s="454"/>
      <c r="BP30" s="454"/>
      <c r="BQ30" s="454"/>
      <c r="BR30" s="454"/>
      <c r="BS30" s="454"/>
      <c r="BT30" s="454"/>
      <c r="BU30" s="455"/>
      <c r="BV30" s="453">
        <v>176291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乙訓環境衛生組合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乙訓土地開発公社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乙訓福祉施設事務組合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乙訓勤労者福祉サービスセンター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乙訓消防組合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京都府自治会館管理組合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京都府市町村職員退職手当組合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京都府後期高齢者医療広域連合（一般会計）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京都府後期高齢者医療広域連合（後期高齢者医療特別会計）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桂川・小畑川水防事務組合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京都府市町村議会議員公務災害補償等組合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京都地方税機構</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PSrPDbzSQjD4aNNFY5L47XPikr0shPe4y9X2Ma4wb53jKxpINiqO80uSHDyKVYC+0dLKnqqy5TOMM8O/gpSDw==" saltValue="k9xnDVEcrGkDtOM6R62l2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3281736</v>
      </c>
      <c r="S5" s="677"/>
      <c r="T5" s="677"/>
      <c r="U5" s="677"/>
      <c r="V5" s="677"/>
      <c r="W5" s="677"/>
      <c r="X5" s="677"/>
      <c r="Y5" s="702"/>
      <c r="Z5" s="715">
        <v>40.5</v>
      </c>
      <c r="AA5" s="715"/>
      <c r="AB5" s="715"/>
      <c r="AC5" s="715"/>
      <c r="AD5" s="716">
        <v>3179060</v>
      </c>
      <c r="AE5" s="716"/>
      <c r="AF5" s="716"/>
      <c r="AG5" s="716"/>
      <c r="AH5" s="716"/>
      <c r="AI5" s="716"/>
      <c r="AJ5" s="716"/>
      <c r="AK5" s="716"/>
      <c r="AL5" s="703">
        <v>65.8</v>
      </c>
      <c r="AM5" s="685"/>
      <c r="AN5" s="685"/>
      <c r="AO5" s="704"/>
      <c r="AP5" s="679" t="s">
        <v>216</v>
      </c>
      <c r="AQ5" s="680"/>
      <c r="AR5" s="680"/>
      <c r="AS5" s="680"/>
      <c r="AT5" s="680"/>
      <c r="AU5" s="680"/>
      <c r="AV5" s="680"/>
      <c r="AW5" s="680"/>
      <c r="AX5" s="680"/>
      <c r="AY5" s="680"/>
      <c r="AZ5" s="680"/>
      <c r="BA5" s="680"/>
      <c r="BB5" s="680"/>
      <c r="BC5" s="680"/>
      <c r="BD5" s="680"/>
      <c r="BE5" s="680"/>
      <c r="BF5" s="681"/>
      <c r="BG5" s="621">
        <v>3179060</v>
      </c>
      <c r="BH5" s="622"/>
      <c r="BI5" s="622"/>
      <c r="BJ5" s="622"/>
      <c r="BK5" s="622"/>
      <c r="BL5" s="622"/>
      <c r="BM5" s="622"/>
      <c r="BN5" s="623"/>
      <c r="BO5" s="659">
        <v>96.9</v>
      </c>
      <c r="BP5" s="659"/>
      <c r="BQ5" s="659"/>
      <c r="BR5" s="659"/>
      <c r="BS5" s="660">
        <v>57623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31188</v>
      </c>
      <c r="S6" s="622"/>
      <c r="T6" s="622"/>
      <c r="U6" s="622"/>
      <c r="V6" s="622"/>
      <c r="W6" s="622"/>
      <c r="X6" s="622"/>
      <c r="Y6" s="623"/>
      <c r="Z6" s="659">
        <v>0.4</v>
      </c>
      <c r="AA6" s="659"/>
      <c r="AB6" s="659"/>
      <c r="AC6" s="659"/>
      <c r="AD6" s="660">
        <v>31188</v>
      </c>
      <c r="AE6" s="660"/>
      <c r="AF6" s="660"/>
      <c r="AG6" s="660"/>
      <c r="AH6" s="660"/>
      <c r="AI6" s="660"/>
      <c r="AJ6" s="660"/>
      <c r="AK6" s="660"/>
      <c r="AL6" s="624">
        <v>0.6</v>
      </c>
      <c r="AM6" s="625"/>
      <c r="AN6" s="625"/>
      <c r="AO6" s="661"/>
      <c r="AP6" s="618" t="s">
        <v>221</v>
      </c>
      <c r="AQ6" s="619"/>
      <c r="AR6" s="619"/>
      <c r="AS6" s="619"/>
      <c r="AT6" s="619"/>
      <c r="AU6" s="619"/>
      <c r="AV6" s="619"/>
      <c r="AW6" s="619"/>
      <c r="AX6" s="619"/>
      <c r="AY6" s="619"/>
      <c r="AZ6" s="619"/>
      <c r="BA6" s="619"/>
      <c r="BB6" s="619"/>
      <c r="BC6" s="619"/>
      <c r="BD6" s="619"/>
      <c r="BE6" s="619"/>
      <c r="BF6" s="620"/>
      <c r="BG6" s="621">
        <v>3179060</v>
      </c>
      <c r="BH6" s="622"/>
      <c r="BI6" s="622"/>
      <c r="BJ6" s="622"/>
      <c r="BK6" s="622"/>
      <c r="BL6" s="622"/>
      <c r="BM6" s="622"/>
      <c r="BN6" s="623"/>
      <c r="BO6" s="659">
        <v>96.9</v>
      </c>
      <c r="BP6" s="659"/>
      <c r="BQ6" s="659"/>
      <c r="BR6" s="659"/>
      <c r="BS6" s="660">
        <v>57623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98529</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98529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860</v>
      </c>
      <c r="S7" s="622"/>
      <c r="T7" s="622"/>
      <c r="U7" s="622"/>
      <c r="V7" s="622"/>
      <c r="W7" s="622"/>
      <c r="X7" s="622"/>
      <c r="Y7" s="623"/>
      <c r="Z7" s="659">
        <v>0</v>
      </c>
      <c r="AA7" s="659"/>
      <c r="AB7" s="659"/>
      <c r="AC7" s="659"/>
      <c r="AD7" s="660">
        <v>860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1156979</v>
      </c>
      <c r="BH7" s="622"/>
      <c r="BI7" s="622"/>
      <c r="BJ7" s="622"/>
      <c r="BK7" s="622"/>
      <c r="BL7" s="622"/>
      <c r="BM7" s="622"/>
      <c r="BN7" s="623"/>
      <c r="BO7" s="659">
        <v>35.299999999999997</v>
      </c>
      <c r="BP7" s="659"/>
      <c r="BQ7" s="659"/>
      <c r="BR7" s="659"/>
      <c r="BS7" s="660">
        <v>57623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1567776</v>
      </c>
      <c r="CS7" s="622"/>
      <c r="CT7" s="622"/>
      <c r="CU7" s="622"/>
      <c r="CV7" s="622"/>
      <c r="CW7" s="622"/>
      <c r="CX7" s="622"/>
      <c r="CY7" s="623"/>
      <c r="CZ7" s="659">
        <v>19.8</v>
      </c>
      <c r="DA7" s="659"/>
      <c r="DB7" s="659"/>
      <c r="DC7" s="659"/>
      <c r="DD7" s="627">
        <v>217668</v>
      </c>
      <c r="DE7" s="622"/>
      <c r="DF7" s="622"/>
      <c r="DG7" s="622"/>
      <c r="DH7" s="622"/>
      <c r="DI7" s="622"/>
      <c r="DJ7" s="622"/>
      <c r="DK7" s="622"/>
      <c r="DL7" s="622"/>
      <c r="DM7" s="622"/>
      <c r="DN7" s="622"/>
      <c r="DO7" s="622"/>
      <c r="DP7" s="623"/>
      <c r="DQ7" s="627">
        <v>1242623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21142</v>
      </c>
      <c r="S8" s="622"/>
      <c r="T8" s="622"/>
      <c r="U8" s="622"/>
      <c r="V8" s="622"/>
      <c r="W8" s="622"/>
      <c r="X8" s="622"/>
      <c r="Y8" s="623"/>
      <c r="Z8" s="659">
        <v>0.3</v>
      </c>
      <c r="AA8" s="659"/>
      <c r="AB8" s="659"/>
      <c r="AC8" s="659"/>
      <c r="AD8" s="660">
        <v>21142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29375</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2871709</v>
      </c>
      <c r="CS8" s="622"/>
      <c r="CT8" s="622"/>
      <c r="CU8" s="622"/>
      <c r="CV8" s="622"/>
      <c r="CW8" s="622"/>
      <c r="CX8" s="622"/>
      <c r="CY8" s="623"/>
      <c r="CZ8" s="659">
        <v>36.299999999999997</v>
      </c>
      <c r="DA8" s="659"/>
      <c r="DB8" s="659"/>
      <c r="DC8" s="659"/>
      <c r="DD8" s="627">
        <v>2071</v>
      </c>
      <c r="DE8" s="622"/>
      <c r="DF8" s="622"/>
      <c r="DG8" s="622"/>
      <c r="DH8" s="622"/>
      <c r="DI8" s="622"/>
      <c r="DJ8" s="622"/>
      <c r="DK8" s="622"/>
      <c r="DL8" s="622"/>
      <c r="DM8" s="622"/>
      <c r="DN8" s="622"/>
      <c r="DO8" s="622"/>
      <c r="DP8" s="623"/>
      <c r="DQ8" s="627">
        <v>1724384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21530</v>
      </c>
      <c r="S9" s="622"/>
      <c r="T9" s="622"/>
      <c r="U9" s="622"/>
      <c r="V9" s="622"/>
      <c r="W9" s="622"/>
      <c r="X9" s="622"/>
      <c r="Y9" s="623"/>
      <c r="Z9" s="659">
        <v>0.3</v>
      </c>
      <c r="AA9" s="659"/>
      <c r="AB9" s="659"/>
      <c r="AC9" s="659"/>
      <c r="AD9" s="660">
        <v>21530</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880272</v>
      </c>
      <c r="BH9" s="622"/>
      <c r="BI9" s="622"/>
      <c r="BJ9" s="622"/>
      <c r="BK9" s="622"/>
      <c r="BL9" s="622"/>
      <c r="BM9" s="622"/>
      <c r="BN9" s="623"/>
      <c r="BO9" s="659">
        <v>26.8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571277</v>
      </c>
      <c r="CS9" s="622"/>
      <c r="CT9" s="622"/>
      <c r="CU9" s="622"/>
      <c r="CV9" s="622"/>
      <c r="CW9" s="622"/>
      <c r="CX9" s="622"/>
      <c r="CY9" s="623"/>
      <c r="CZ9" s="659">
        <v>7.2</v>
      </c>
      <c r="DA9" s="659"/>
      <c r="DB9" s="659"/>
      <c r="DC9" s="659"/>
      <c r="DD9" s="627">
        <v>1302</v>
      </c>
      <c r="DE9" s="622"/>
      <c r="DF9" s="622"/>
      <c r="DG9" s="622"/>
      <c r="DH9" s="622"/>
      <c r="DI9" s="622"/>
      <c r="DJ9" s="622"/>
      <c r="DK9" s="622"/>
      <c r="DL9" s="622"/>
      <c r="DM9" s="622"/>
      <c r="DN9" s="622"/>
      <c r="DO9" s="622"/>
      <c r="DP9" s="623"/>
      <c r="DQ9" s="627">
        <v>476096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48749</v>
      </c>
      <c r="BH10" s="622"/>
      <c r="BI10" s="622"/>
      <c r="BJ10" s="622"/>
      <c r="BK10" s="622"/>
      <c r="BL10" s="622"/>
      <c r="BM10" s="622"/>
      <c r="BN10" s="623"/>
      <c r="BO10" s="659">
        <v>1.5</v>
      </c>
      <c r="BP10" s="659"/>
      <c r="BQ10" s="659"/>
      <c r="BR10" s="659"/>
      <c r="BS10" s="660">
        <v>8141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4278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4278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362309</v>
      </c>
      <c r="S11" s="622"/>
      <c r="T11" s="622"/>
      <c r="U11" s="622"/>
      <c r="V11" s="622"/>
      <c r="W11" s="622"/>
      <c r="X11" s="622"/>
      <c r="Y11" s="623"/>
      <c r="Z11" s="624">
        <v>4.5</v>
      </c>
      <c r="AA11" s="625"/>
      <c r="AB11" s="625"/>
      <c r="AC11" s="626"/>
      <c r="AD11" s="627">
        <v>362309</v>
      </c>
      <c r="AE11" s="622"/>
      <c r="AF11" s="622"/>
      <c r="AG11" s="622"/>
      <c r="AH11" s="622"/>
      <c r="AI11" s="622"/>
      <c r="AJ11" s="622"/>
      <c r="AK11" s="623"/>
      <c r="AL11" s="624">
        <v>7.5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198583</v>
      </c>
      <c r="BH11" s="622"/>
      <c r="BI11" s="622"/>
      <c r="BJ11" s="622"/>
      <c r="BK11" s="622"/>
      <c r="BL11" s="622"/>
      <c r="BM11" s="622"/>
      <c r="BN11" s="623"/>
      <c r="BO11" s="659">
        <v>6.1</v>
      </c>
      <c r="BP11" s="659"/>
      <c r="BQ11" s="659"/>
      <c r="BR11" s="659"/>
      <c r="BS11" s="660">
        <v>49482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25802</v>
      </c>
      <c r="CS11" s="622"/>
      <c r="CT11" s="622"/>
      <c r="CU11" s="622"/>
      <c r="CV11" s="622"/>
      <c r="CW11" s="622"/>
      <c r="CX11" s="622"/>
      <c r="CY11" s="623"/>
      <c r="CZ11" s="659">
        <v>0.3</v>
      </c>
      <c r="DA11" s="659"/>
      <c r="DB11" s="659"/>
      <c r="DC11" s="659"/>
      <c r="DD11" s="627" t="s">
        <v>122</v>
      </c>
      <c r="DE11" s="622"/>
      <c r="DF11" s="622"/>
      <c r="DG11" s="622"/>
      <c r="DH11" s="622"/>
      <c r="DI11" s="622"/>
      <c r="DJ11" s="622"/>
      <c r="DK11" s="622"/>
      <c r="DL11" s="622"/>
      <c r="DM11" s="622"/>
      <c r="DN11" s="622"/>
      <c r="DO11" s="622"/>
      <c r="DP11" s="623"/>
      <c r="DQ11" s="627">
        <v>18314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1903528</v>
      </c>
      <c r="BH12" s="622"/>
      <c r="BI12" s="622"/>
      <c r="BJ12" s="622"/>
      <c r="BK12" s="622"/>
      <c r="BL12" s="622"/>
      <c r="BM12" s="622"/>
      <c r="BN12" s="623"/>
      <c r="BO12" s="659">
        <v>58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27027</v>
      </c>
      <c r="CS12" s="622"/>
      <c r="CT12" s="622"/>
      <c r="CU12" s="622"/>
      <c r="CV12" s="622"/>
      <c r="CW12" s="622"/>
      <c r="CX12" s="622"/>
      <c r="CY12" s="623"/>
      <c r="CZ12" s="659">
        <v>0.3</v>
      </c>
      <c r="DA12" s="659"/>
      <c r="DB12" s="659"/>
      <c r="DC12" s="659"/>
      <c r="DD12" s="627">
        <v>3797</v>
      </c>
      <c r="DE12" s="622"/>
      <c r="DF12" s="622"/>
      <c r="DG12" s="622"/>
      <c r="DH12" s="622"/>
      <c r="DI12" s="622"/>
      <c r="DJ12" s="622"/>
      <c r="DK12" s="622"/>
      <c r="DL12" s="622"/>
      <c r="DM12" s="622"/>
      <c r="DN12" s="622"/>
      <c r="DO12" s="622"/>
      <c r="DP12" s="623"/>
      <c r="DQ12" s="627">
        <v>22335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1900914</v>
      </c>
      <c r="BH13" s="622"/>
      <c r="BI13" s="622"/>
      <c r="BJ13" s="622"/>
      <c r="BK13" s="622"/>
      <c r="BL13" s="622"/>
      <c r="BM13" s="622"/>
      <c r="BN13" s="623"/>
      <c r="BO13" s="659">
        <v>57.9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584635</v>
      </c>
      <c r="CS13" s="622"/>
      <c r="CT13" s="622"/>
      <c r="CU13" s="622"/>
      <c r="CV13" s="622"/>
      <c r="CW13" s="622"/>
      <c r="CX13" s="622"/>
      <c r="CY13" s="623"/>
      <c r="CZ13" s="659">
        <v>7.4</v>
      </c>
      <c r="DA13" s="659"/>
      <c r="DB13" s="659"/>
      <c r="DC13" s="659"/>
      <c r="DD13" s="627">
        <v>186689</v>
      </c>
      <c r="DE13" s="622"/>
      <c r="DF13" s="622"/>
      <c r="DG13" s="622"/>
      <c r="DH13" s="622"/>
      <c r="DI13" s="622"/>
      <c r="DJ13" s="622"/>
      <c r="DK13" s="622"/>
      <c r="DL13" s="622"/>
      <c r="DM13" s="622"/>
      <c r="DN13" s="622"/>
      <c r="DO13" s="622"/>
      <c r="DP13" s="623"/>
      <c r="DQ13" s="627">
        <v>394949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332</v>
      </c>
      <c r="S14" s="622"/>
      <c r="T14" s="622"/>
      <c r="U14" s="622"/>
      <c r="V14" s="622"/>
      <c r="W14" s="622"/>
      <c r="X14" s="622"/>
      <c r="Y14" s="623"/>
      <c r="Z14" s="659">
        <v>0</v>
      </c>
      <c r="AA14" s="659"/>
      <c r="AB14" s="659"/>
      <c r="AC14" s="659"/>
      <c r="AD14" s="660">
        <v>332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29796</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363354</v>
      </c>
      <c r="CS14" s="622"/>
      <c r="CT14" s="622"/>
      <c r="CU14" s="622"/>
      <c r="CV14" s="622"/>
      <c r="CW14" s="622"/>
      <c r="CX14" s="622"/>
      <c r="CY14" s="623"/>
      <c r="CZ14" s="659">
        <v>4.5999999999999996</v>
      </c>
      <c r="DA14" s="659"/>
      <c r="DB14" s="659"/>
      <c r="DC14" s="659"/>
      <c r="DD14" s="627" t="s">
        <v>122</v>
      </c>
      <c r="DE14" s="622"/>
      <c r="DF14" s="622"/>
      <c r="DG14" s="622"/>
      <c r="DH14" s="622"/>
      <c r="DI14" s="622"/>
      <c r="DJ14" s="622"/>
      <c r="DK14" s="622"/>
      <c r="DL14" s="622"/>
      <c r="DM14" s="622"/>
      <c r="DN14" s="622"/>
      <c r="DO14" s="622"/>
      <c r="DP14" s="623"/>
      <c r="DQ14" s="627">
        <v>357374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88757</v>
      </c>
      <c r="BH15" s="622"/>
      <c r="BI15" s="622"/>
      <c r="BJ15" s="622"/>
      <c r="BK15" s="622"/>
      <c r="BL15" s="622"/>
      <c r="BM15" s="622"/>
      <c r="BN15" s="623"/>
      <c r="BO15" s="659">
        <v>2.7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1167622</v>
      </c>
      <c r="CS15" s="622"/>
      <c r="CT15" s="622"/>
      <c r="CU15" s="622"/>
      <c r="CV15" s="622"/>
      <c r="CW15" s="622"/>
      <c r="CX15" s="622"/>
      <c r="CY15" s="623"/>
      <c r="CZ15" s="659">
        <v>14.7</v>
      </c>
      <c r="DA15" s="659"/>
      <c r="DB15" s="659"/>
      <c r="DC15" s="659"/>
      <c r="DD15" s="627">
        <v>485183</v>
      </c>
      <c r="DE15" s="622"/>
      <c r="DF15" s="622"/>
      <c r="DG15" s="622"/>
      <c r="DH15" s="622"/>
      <c r="DI15" s="622"/>
      <c r="DJ15" s="622"/>
      <c r="DK15" s="622"/>
      <c r="DL15" s="622"/>
      <c r="DM15" s="622"/>
      <c r="DN15" s="622"/>
      <c r="DO15" s="622"/>
      <c r="DP15" s="623"/>
      <c r="DQ15" s="627">
        <v>667694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6036</v>
      </c>
      <c r="S16" s="622"/>
      <c r="T16" s="622"/>
      <c r="U16" s="622"/>
      <c r="V16" s="622"/>
      <c r="W16" s="622"/>
      <c r="X16" s="622"/>
      <c r="Y16" s="623"/>
      <c r="Z16" s="659">
        <v>0.1</v>
      </c>
      <c r="AA16" s="659"/>
      <c r="AB16" s="659"/>
      <c r="AC16" s="659"/>
      <c r="AD16" s="660">
        <v>6036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34485</v>
      </c>
      <c r="S17" s="622"/>
      <c r="T17" s="622"/>
      <c r="U17" s="622"/>
      <c r="V17" s="622"/>
      <c r="W17" s="622"/>
      <c r="X17" s="622"/>
      <c r="Y17" s="623"/>
      <c r="Z17" s="659">
        <v>0.4</v>
      </c>
      <c r="AA17" s="659"/>
      <c r="AB17" s="659"/>
      <c r="AC17" s="659"/>
      <c r="AD17" s="660">
        <v>34485</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638925</v>
      </c>
      <c r="CS17" s="622"/>
      <c r="CT17" s="622"/>
      <c r="CU17" s="622"/>
      <c r="CV17" s="622"/>
      <c r="CW17" s="622"/>
      <c r="CX17" s="622"/>
      <c r="CY17" s="623"/>
      <c r="CZ17" s="659">
        <v>8.1</v>
      </c>
      <c r="DA17" s="659"/>
      <c r="DB17" s="659"/>
      <c r="DC17" s="659"/>
      <c r="DD17" s="627" t="s">
        <v>122</v>
      </c>
      <c r="DE17" s="622"/>
      <c r="DF17" s="622"/>
      <c r="DG17" s="622"/>
      <c r="DH17" s="622"/>
      <c r="DI17" s="622"/>
      <c r="DJ17" s="622"/>
      <c r="DK17" s="622"/>
      <c r="DL17" s="622"/>
      <c r="DM17" s="622"/>
      <c r="DN17" s="622"/>
      <c r="DO17" s="622"/>
      <c r="DP17" s="623"/>
      <c r="DQ17" s="627">
        <v>638925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25142</v>
      </c>
      <c r="S18" s="622"/>
      <c r="T18" s="622"/>
      <c r="U18" s="622"/>
      <c r="V18" s="622"/>
      <c r="W18" s="622"/>
      <c r="X18" s="622"/>
      <c r="Y18" s="623"/>
      <c r="Z18" s="659">
        <v>0.3</v>
      </c>
      <c r="AA18" s="659"/>
      <c r="AB18" s="659"/>
      <c r="AC18" s="659"/>
      <c r="AD18" s="660">
        <v>25142</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24577</v>
      </c>
      <c r="S19" s="622"/>
      <c r="T19" s="622"/>
      <c r="U19" s="622"/>
      <c r="V19" s="622"/>
      <c r="W19" s="622"/>
      <c r="X19" s="622"/>
      <c r="Y19" s="623"/>
      <c r="Z19" s="659">
        <v>0.3</v>
      </c>
      <c r="AA19" s="659"/>
      <c r="AB19" s="659"/>
      <c r="AC19" s="659"/>
      <c r="AD19" s="660">
        <v>24577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102676</v>
      </c>
      <c r="BH19" s="622"/>
      <c r="BI19" s="622"/>
      <c r="BJ19" s="622"/>
      <c r="BK19" s="622"/>
      <c r="BL19" s="622"/>
      <c r="BM19" s="622"/>
      <c r="BN19" s="623"/>
      <c r="BO19" s="659">
        <v>3.1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565</v>
      </c>
      <c r="S20" s="622"/>
      <c r="T20" s="622"/>
      <c r="U20" s="622"/>
      <c r="V20" s="622"/>
      <c r="W20" s="622"/>
      <c r="X20" s="622"/>
      <c r="Y20" s="623"/>
      <c r="Z20" s="659">
        <v>0</v>
      </c>
      <c r="AA20" s="659"/>
      <c r="AB20" s="659"/>
      <c r="AC20" s="659"/>
      <c r="AD20" s="660">
        <v>565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102676</v>
      </c>
      <c r="BH20" s="622"/>
      <c r="BI20" s="622"/>
      <c r="BJ20" s="622"/>
      <c r="BK20" s="622"/>
      <c r="BL20" s="622"/>
      <c r="BM20" s="622"/>
      <c r="BN20" s="623"/>
      <c r="BO20" s="659">
        <v>3.1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7920934</v>
      </c>
      <c r="CS20" s="622"/>
      <c r="CT20" s="622"/>
      <c r="CU20" s="622"/>
      <c r="CV20" s="622"/>
      <c r="CW20" s="622"/>
      <c r="CX20" s="622"/>
      <c r="CY20" s="623"/>
      <c r="CZ20" s="659">
        <v>100</v>
      </c>
      <c r="DA20" s="659"/>
      <c r="DB20" s="659"/>
      <c r="DC20" s="659"/>
      <c r="DD20" s="627">
        <v>896710</v>
      </c>
      <c r="DE20" s="622"/>
      <c r="DF20" s="622"/>
      <c r="DG20" s="622"/>
      <c r="DH20" s="622"/>
      <c r="DI20" s="622"/>
      <c r="DJ20" s="622"/>
      <c r="DK20" s="622"/>
      <c r="DL20" s="622"/>
      <c r="DM20" s="622"/>
      <c r="DN20" s="622"/>
      <c r="DO20" s="622"/>
      <c r="DP20" s="623"/>
      <c r="DQ20" s="627">
        <v>5645501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1188803</v>
      </c>
      <c r="S21" s="622"/>
      <c r="T21" s="622"/>
      <c r="U21" s="622"/>
      <c r="V21" s="622"/>
      <c r="W21" s="622"/>
      <c r="X21" s="622"/>
      <c r="Y21" s="623"/>
      <c r="Z21" s="659">
        <v>14.7</v>
      </c>
      <c r="AA21" s="659"/>
      <c r="AB21" s="659"/>
      <c r="AC21" s="659"/>
      <c r="AD21" s="660">
        <v>1130178</v>
      </c>
      <c r="AE21" s="660"/>
      <c r="AF21" s="660"/>
      <c r="AG21" s="660"/>
      <c r="AH21" s="660"/>
      <c r="AI21" s="660"/>
      <c r="AJ21" s="660"/>
      <c r="AK21" s="660"/>
      <c r="AL21" s="624">
        <v>23.4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1130178</v>
      </c>
      <c r="S22" s="622"/>
      <c r="T22" s="622"/>
      <c r="U22" s="622"/>
      <c r="V22" s="622"/>
      <c r="W22" s="622"/>
      <c r="X22" s="622"/>
      <c r="Y22" s="623"/>
      <c r="Z22" s="659">
        <v>13.9</v>
      </c>
      <c r="AA22" s="659"/>
      <c r="AB22" s="659"/>
      <c r="AC22" s="659"/>
      <c r="AD22" s="660">
        <v>1130178</v>
      </c>
      <c r="AE22" s="660"/>
      <c r="AF22" s="660"/>
      <c r="AG22" s="660"/>
      <c r="AH22" s="660"/>
      <c r="AI22" s="660"/>
      <c r="AJ22" s="660"/>
      <c r="AK22" s="660"/>
      <c r="AL22" s="624">
        <v>23.4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58625</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102676</v>
      </c>
      <c r="BH23" s="622"/>
      <c r="BI23" s="622"/>
      <c r="BJ23" s="622"/>
      <c r="BK23" s="622"/>
      <c r="BL23" s="622"/>
      <c r="BM23" s="622"/>
      <c r="BN23" s="623"/>
      <c r="BO23" s="659">
        <v>3.1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3782081</v>
      </c>
      <c r="CS24" s="677"/>
      <c r="CT24" s="677"/>
      <c r="CU24" s="677"/>
      <c r="CV24" s="677"/>
      <c r="CW24" s="677"/>
      <c r="CX24" s="677"/>
      <c r="CY24" s="702"/>
      <c r="CZ24" s="703">
        <v>47.7</v>
      </c>
      <c r="DA24" s="685"/>
      <c r="DB24" s="685"/>
      <c r="DC24" s="705"/>
      <c r="DD24" s="701">
        <v>2576429</v>
      </c>
      <c r="DE24" s="677"/>
      <c r="DF24" s="677"/>
      <c r="DG24" s="677"/>
      <c r="DH24" s="677"/>
      <c r="DI24" s="677"/>
      <c r="DJ24" s="677"/>
      <c r="DK24" s="702"/>
      <c r="DL24" s="701">
        <v>2420218</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4973563</v>
      </c>
      <c r="S25" s="622"/>
      <c r="T25" s="622"/>
      <c r="U25" s="622"/>
      <c r="V25" s="622"/>
      <c r="W25" s="622"/>
      <c r="X25" s="622"/>
      <c r="Y25" s="623"/>
      <c r="Z25" s="659">
        <v>61.3</v>
      </c>
      <c r="AA25" s="659"/>
      <c r="AB25" s="659"/>
      <c r="AC25" s="659"/>
      <c r="AD25" s="660">
        <v>4812262</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1534875</v>
      </c>
      <c r="CS25" s="634"/>
      <c r="CT25" s="634"/>
      <c r="CU25" s="634"/>
      <c r="CV25" s="634"/>
      <c r="CW25" s="634"/>
      <c r="CX25" s="634"/>
      <c r="CY25" s="635"/>
      <c r="CZ25" s="624">
        <v>19.399999999999999</v>
      </c>
      <c r="DA25" s="636"/>
      <c r="DB25" s="636"/>
      <c r="DC25" s="637"/>
      <c r="DD25" s="627">
        <v>1347771</v>
      </c>
      <c r="DE25" s="634"/>
      <c r="DF25" s="634"/>
      <c r="DG25" s="634"/>
      <c r="DH25" s="634"/>
      <c r="DI25" s="634"/>
      <c r="DJ25" s="634"/>
      <c r="DK25" s="635"/>
      <c r="DL25" s="627">
        <v>1344843</v>
      </c>
      <c r="DM25" s="634"/>
      <c r="DN25" s="634"/>
      <c r="DO25" s="634"/>
      <c r="DP25" s="634"/>
      <c r="DQ25" s="634"/>
      <c r="DR25" s="634"/>
      <c r="DS25" s="634"/>
      <c r="DT25" s="634"/>
      <c r="DU25" s="634"/>
      <c r="DV25" s="635"/>
      <c r="DW25" s="624">
        <v>27.5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1579</v>
      </c>
      <c r="S26" s="622"/>
      <c r="T26" s="622"/>
      <c r="U26" s="622"/>
      <c r="V26" s="622"/>
      <c r="W26" s="622"/>
      <c r="X26" s="622"/>
      <c r="Y26" s="623"/>
      <c r="Z26" s="659">
        <v>0</v>
      </c>
      <c r="AA26" s="659"/>
      <c r="AB26" s="659"/>
      <c r="AC26" s="659"/>
      <c r="AD26" s="660">
        <v>1579</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737525</v>
      </c>
      <c r="CS26" s="622"/>
      <c r="CT26" s="622"/>
      <c r="CU26" s="622"/>
      <c r="CV26" s="622"/>
      <c r="CW26" s="622"/>
      <c r="CX26" s="622"/>
      <c r="CY26" s="623"/>
      <c r="CZ26" s="624">
        <v>9.3000000000000007</v>
      </c>
      <c r="DA26" s="636"/>
      <c r="DB26" s="636"/>
      <c r="DC26" s="637"/>
      <c r="DD26" s="627">
        <v>620439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16104</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3281736</v>
      </c>
      <c r="BH27" s="622"/>
      <c r="BI27" s="622"/>
      <c r="BJ27" s="622"/>
      <c r="BK27" s="622"/>
      <c r="BL27" s="622"/>
      <c r="BM27" s="622"/>
      <c r="BN27" s="623"/>
      <c r="BO27" s="659">
        <v>100</v>
      </c>
      <c r="BP27" s="659"/>
      <c r="BQ27" s="659"/>
      <c r="BR27" s="659"/>
      <c r="BS27" s="660">
        <v>57623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1608363</v>
      </c>
      <c r="CS27" s="634"/>
      <c r="CT27" s="634"/>
      <c r="CU27" s="634"/>
      <c r="CV27" s="634"/>
      <c r="CW27" s="634"/>
      <c r="CX27" s="634"/>
      <c r="CY27" s="635"/>
      <c r="CZ27" s="624">
        <v>20.3</v>
      </c>
      <c r="DA27" s="636"/>
      <c r="DB27" s="636"/>
      <c r="DC27" s="637"/>
      <c r="DD27" s="627">
        <v>589815</v>
      </c>
      <c r="DE27" s="634"/>
      <c r="DF27" s="634"/>
      <c r="DG27" s="634"/>
      <c r="DH27" s="634"/>
      <c r="DI27" s="634"/>
      <c r="DJ27" s="634"/>
      <c r="DK27" s="635"/>
      <c r="DL27" s="627">
        <v>449657</v>
      </c>
      <c r="DM27" s="634"/>
      <c r="DN27" s="634"/>
      <c r="DO27" s="634"/>
      <c r="DP27" s="634"/>
      <c r="DQ27" s="634"/>
      <c r="DR27" s="634"/>
      <c r="DS27" s="634"/>
      <c r="DT27" s="634"/>
      <c r="DU27" s="634"/>
      <c r="DV27" s="635"/>
      <c r="DW27" s="624">
        <v>9.1999999999999993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148324</v>
      </c>
      <c r="S28" s="622"/>
      <c r="T28" s="622"/>
      <c r="U28" s="622"/>
      <c r="V28" s="622"/>
      <c r="W28" s="622"/>
      <c r="X28" s="622"/>
      <c r="Y28" s="623"/>
      <c r="Z28" s="659">
        <v>1.8</v>
      </c>
      <c r="AA28" s="659"/>
      <c r="AB28" s="659"/>
      <c r="AC28" s="659"/>
      <c r="AD28" s="660">
        <v>16595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638843</v>
      </c>
      <c r="CS28" s="622"/>
      <c r="CT28" s="622"/>
      <c r="CU28" s="622"/>
      <c r="CV28" s="622"/>
      <c r="CW28" s="622"/>
      <c r="CX28" s="622"/>
      <c r="CY28" s="623"/>
      <c r="CZ28" s="624">
        <v>8.1</v>
      </c>
      <c r="DA28" s="636"/>
      <c r="DB28" s="636"/>
      <c r="DC28" s="637"/>
      <c r="DD28" s="627">
        <v>638843</v>
      </c>
      <c r="DE28" s="622"/>
      <c r="DF28" s="622"/>
      <c r="DG28" s="622"/>
      <c r="DH28" s="622"/>
      <c r="DI28" s="622"/>
      <c r="DJ28" s="622"/>
      <c r="DK28" s="623"/>
      <c r="DL28" s="627">
        <v>625718</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10533</v>
      </c>
      <c r="S29" s="622"/>
      <c r="T29" s="622"/>
      <c r="U29" s="622"/>
      <c r="V29" s="622"/>
      <c r="W29" s="622"/>
      <c r="X29" s="622"/>
      <c r="Y29" s="623"/>
      <c r="Z29" s="659">
        <v>0.1</v>
      </c>
      <c r="AA29" s="659"/>
      <c r="AB29" s="659"/>
      <c r="AC29" s="659"/>
      <c r="AD29" s="660">
        <v>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638842</v>
      </c>
      <c r="CS29" s="634"/>
      <c r="CT29" s="634"/>
      <c r="CU29" s="634"/>
      <c r="CV29" s="634"/>
      <c r="CW29" s="634"/>
      <c r="CX29" s="634"/>
      <c r="CY29" s="635"/>
      <c r="CZ29" s="624">
        <v>8.1</v>
      </c>
      <c r="DA29" s="636"/>
      <c r="DB29" s="636"/>
      <c r="DC29" s="637"/>
      <c r="DD29" s="627">
        <v>638842</v>
      </c>
      <c r="DE29" s="634"/>
      <c r="DF29" s="634"/>
      <c r="DG29" s="634"/>
      <c r="DH29" s="634"/>
      <c r="DI29" s="634"/>
      <c r="DJ29" s="634"/>
      <c r="DK29" s="635"/>
      <c r="DL29" s="627">
        <v>625717</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1088836</v>
      </c>
      <c r="S30" s="622"/>
      <c r="T30" s="622"/>
      <c r="U30" s="622"/>
      <c r="V30" s="622"/>
      <c r="W30" s="622"/>
      <c r="X30" s="622"/>
      <c r="Y30" s="623"/>
      <c r="Z30" s="659">
        <v>13.4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618107</v>
      </c>
      <c r="CS30" s="622"/>
      <c r="CT30" s="622"/>
      <c r="CU30" s="622"/>
      <c r="CV30" s="622"/>
      <c r="CW30" s="622"/>
      <c r="CX30" s="622"/>
      <c r="CY30" s="623"/>
      <c r="CZ30" s="624">
        <v>7.8</v>
      </c>
      <c r="DA30" s="636"/>
      <c r="DB30" s="636"/>
      <c r="DC30" s="637"/>
      <c r="DD30" s="627">
        <v>618107</v>
      </c>
      <c r="DE30" s="622"/>
      <c r="DF30" s="622"/>
      <c r="DG30" s="622"/>
      <c r="DH30" s="622"/>
      <c r="DI30" s="622"/>
      <c r="DJ30" s="622"/>
      <c r="DK30" s="623"/>
      <c r="DL30" s="627">
        <v>604982</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99.3</v>
      </c>
      <c r="BN31" s="684"/>
      <c r="BO31" s="684"/>
      <c r="BP31" s="684"/>
      <c r="BQ31" s="686"/>
      <c r="BR31" s="683">
        <v>99.8</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20735</v>
      </c>
      <c r="CS31" s="634"/>
      <c r="CT31" s="634"/>
      <c r="CU31" s="634"/>
      <c r="CV31" s="634"/>
      <c r="CW31" s="634"/>
      <c r="CX31" s="634"/>
      <c r="CY31" s="635"/>
      <c r="CZ31" s="624">
        <v>0.3</v>
      </c>
      <c r="DA31" s="636"/>
      <c r="DB31" s="636"/>
      <c r="DC31" s="637"/>
      <c r="DD31" s="627">
        <v>20735</v>
      </c>
      <c r="DE31" s="634"/>
      <c r="DF31" s="634"/>
      <c r="DG31" s="634"/>
      <c r="DH31" s="634"/>
      <c r="DI31" s="634"/>
      <c r="DJ31" s="634"/>
      <c r="DK31" s="635"/>
      <c r="DL31" s="627">
        <v>20735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500283</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99.1</v>
      </c>
      <c r="BN32" s="634"/>
      <c r="BO32" s="634"/>
      <c r="BP32" s="634"/>
      <c r="BQ32" s="657"/>
      <c r="BR32" s="687">
        <v>99.6</v>
      </c>
      <c r="BS32" s="634"/>
      <c r="BT32" s="634"/>
      <c r="BU32" s="634"/>
      <c r="BV32" s="634"/>
      <c r="BW32" s="634"/>
      <c r="BX32" s="625">
        <v>99.1</v>
      </c>
      <c r="BY32" s="634"/>
      <c r="BZ32" s="634"/>
      <c r="CA32" s="634"/>
      <c r="CB32" s="657"/>
      <c r="CD32" s="644"/>
      <c r="CE32" s="645"/>
      <c r="CF32" s="618" t="s">
        <v>304</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24143</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99.5</v>
      </c>
      <c r="BN33" s="606"/>
      <c r="BO33" s="606"/>
      <c r="BP33" s="606"/>
      <c r="BQ33" s="669"/>
      <c r="BR33" s="682">
        <v>99.8</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3242143</v>
      </c>
      <c r="CS33" s="634"/>
      <c r="CT33" s="634"/>
      <c r="CU33" s="634"/>
      <c r="CV33" s="634"/>
      <c r="CW33" s="634"/>
      <c r="CX33" s="634"/>
      <c r="CY33" s="635"/>
      <c r="CZ33" s="624">
        <v>40.9</v>
      </c>
      <c r="DA33" s="636"/>
      <c r="DB33" s="636"/>
      <c r="DC33" s="637"/>
      <c r="DD33" s="627">
        <v>2895510</v>
      </c>
      <c r="DE33" s="634"/>
      <c r="DF33" s="634"/>
      <c r="DG33" s="634"/>
      <c r="DH33" s="634"/>
      <c r="DI33" s="634"/>
      <c r="DJ33" s="634"/>
      <c r="DK33" s="635"/>
      <c r="DL33" s="627">
        <v>1950818</v>
      </c>
      <c r="DM33" s="634"/>
      <c r="DN33" s="634"/>
      <c r="DO33" s="634"/>
      <c r="DP33" s="634"/>
      <c r="DQ33" s="634"/>
      <c r="DR33" s="634"/>
      <c r="DS33" s="634"/>
      <c r="DT33" s="634"/>
      <c r="DU33" s="634"/>
      <c r="DV33" s="635"/>
      <c r="DW33" s="624">
        <v>39.9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57863</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870455</v>
      </c>
      <c r="CS34" s="622"/>
      <c r="CT34" s="622"/>
      <c r="CU34" s="622"/>
      <c r="CV34" s="622"/>
      <c r="CW34" s="622"/>
      <c r="CX34" s="622"/>
      <c r="CY34" s="623"/>
      <c r="CZ34" s="624">
        <v>11</v>
      </c>
      <c r="DA34" s="636"/>
      <c r="DB34" s="636"/>
      <c r="DC34" s="637"/>
      <c r="DD34" s="627">
        <v>674202</v>
      </c>
      <c r="DE34" s="622"/>
      <c r="DF34" s="622"/>
      <c r="DG34" s="622"/>
      <c r="DH34" s="622"/>
      <c r="DI34" s="622"/>
      <c r="DJ34" s="622"/>
      <c r="DK34" s="623"/>
      <c r="DL34" s="627">
        <v>597715</v>
      </c>
      <c r="DM34" s="622"/>
      <c r="DN34" s="622"/>
      <c r="DO34" s="622"/>
      <c r="DP34" s="622"/>
      <c r="DQ34" s="622"/>
      <c r="DR34" s="622"/>
      <c r="DS34" s="622"/>
      <c r="DT34" s="622"/>
      <c r="DU34" s="622"/>
      <c r="DV34" s="623"/>
      <c r="DW34" s="624">
        <v>12.2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273433</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69322</v>
      </c>
      <c r="CS35" s="634"/>
      <c r="CT35" s="634"/>
      <c r="CU35" s="634"/>
      <c r="CV35" s="634"/>
      <c r="CW35" s="634"/>
      <c r="CX35" s="634"/>
      <c r="CY35" s="635"/>
      <c r="CZ35" s="624">
        <v>0.9</v>
      </c>
      <c r="DA35" s="636"/>
      <c r="DB35" s="636"/>
      <c r="DC35" s="637"/>
      <c r="DD35" s="627">
        <v>54630</v>
      </c>
      <c r="DE35" s="634"/>
      <c r="DF35" s="634"/>
      <c r="DG35" s="634"/>
      <c r="DH35" s="634"/>
      <c r="DI35" s="634"/>
      <c r="DJ35" s="634"/>
      <c r="DK35" s="635"/>
      <c r="DL35" s="627">
        <v>48160</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247253</v>
      </c>
      <c r="S36" s="622"/>
      <c r="T36" s="622"/>
      <c r="U36" s="622"/>
      <c r="V36" s="622"/>
      <c r="W36" s="622"/>
      <c r="X36" s="622"/>
      <c r="Y36" s="623"/>
      <c r="Z36" s="659">
        <v>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911874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73619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955921</v>
      </c>
      <c r="CS36" s="622"/>
      <c r="CT36" s="622"/>
      <c r="CU36" s="622"/>
      <c r="CV36" s="622"/>
      <c r="CW36" s="622"/>
      <c r="CX36" s="622"/>
      <c r="CY36" s="623"/>
      <c r="CZ36" s="624">
        <v>12.1</v>
      </c>
      <c r="DA36" s="636"/>
      <c r="DB36" s="636"/>
      <c r="DC36" s="637"/>
      <c r="DD36" s="627">
        <v>930250</v>
      </c>
      <c r="DE36" s="622"/>
      <c r="DF36" s="622"/>
      <c r="DG36" s="622"/>
      <c r="DH36" s="622"/>
      <c r="DI36" s="622"/>
      <c r="DJ36" s="622"/>
      <c r="DK36" s="623"/>
      <c r="DL36" s="627">
        <v>770320</v>
      </c>
      <c r="DM36" s="622"/>
      <c r="DN36" s="622"/>
      <c r="DO36" s="622"/>
      <c r="DP36" s="622"/>
      <c r="DQ36" s="622"/>
      <c r="DR36" s="622"/>
      <c r="DS36" s="622"/>
      <c r="DT36" s="622"/>
      <c r="DU36" s="622"/>
      <c r="DV36" s="623"/>
      <c r="DW36" s="624">
        <v>15.8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97557</v>
      </c>
      <c r="S37" s="622"/>
      <c r="T37" s="622"/>
      <c r="U37" s="622"/>
      <c r="V37" s="622"/>
      <c r="W37" s="622"/>
      <c r="X37" s="622"/>
      <c r="Y37" s="623"/>
      <c r="Z37" s="659">
        <v>1.2</v>
      </c>
      <c r="AA37" s="659"/>
      <c r="AB37" s="659"/>
      <c r="AC37" s="659"/>
      <c r="AD37" s="660">
        <v>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243982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73619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544924</v>
      </c>
      <c r="CS37" s="634"/>
      <c r="CT37" s="634"/>
      <c r="CU37" s="634"/>
      <c r="CV37" s="634"/>
      <c r="CW37" s="634"/>
      <c r="CX37" s="634"/>
      <c r="CY37" s="635"/>
      <c r="CZ37" s="624">
        <v>6.9</v>
      </c>
      <c r="DA37" s="636"/>
      <c r="DB37" s="636"/>
      <c r="DC37" s="637"/>
      <c r="DD37" s="627">
        <v>540345</v>
      </c>
      <c r="DE37" s="634"/>
      <c r="DF37" s="634"/>
      <c r="DG37" s="634"/>
      <c r="DH37" s="634"/>
      <c r="DI37" s="634"/>
      <c r="DJ37" s="634"/>
      <c r="DK37" s="635"/>
      <c r="DL37" s="627">
        <v>470329</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667700</v>
      </c>
      <c r="S38" s="622"/>
      <c r="T38" s="622"/>
      <c r="U38" s="622"/>
      <c r="V38" s="622"/>
      <c r="W38" s="622"/>
      <c r="X38" s="622"/>
      <c r="Y38" s="623"/>
      <c r="Z38" s="659">
        <v>8.1999999999999993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32916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1760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634976</v>
      </c>
      <c r="CS38" s="622"/>
      <c r="CT38" s="622"/>
      <c r="CU38" s="622"/>
      <c r="CV38" s="622"/>
      <c r="CW38" s="622"/>
      <c r="CX38" s="622"/>
      <c r="CY38" s="623"/>
      <c r="CZ38" s="624">
        <v>8</v>
      </c>
      <c r="DA38" s="636"/>
      <c r="DB38" s="636"/>
      <c r="DC38" s="637"/>
      <c r="DD38" s="627">
        <v>536866</v>
      </c>
      <c r="DE38" s="622"/>
      <c r="DF38" s="622"/>
      <c r="DG38" s="622"/>
      <c r="DH38" s="622"/>
      <c r="DI38" s="622"/>
      <c r="DJ38" s="622"/>
      <c r="DK38" s="623"/>
      <c r="DL38" s="627">
        <v>534623</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2565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689103</v>
      </c>
      <c r="CS39" s="634"/>
      <c r="CT39" s="634"/>
      <c r="CU39" s="634"/>
      <c r="CV39" s="634"/>
      <c r="CW39" s="634"/>
      <c r="CX39" s="634"/>
      <c r="CY39" s="635"/>
      <c r="CZ39" s="624">
        <v>8.6999999999999993</v>
      </c>
      <c r="DA39" s="636"/>
      <c r="DB39" s="636"/>
      <c r="DC39" s="637"/>
      <c r="DD39" s="627">
        <v>677196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55300</v>
      </c>
      <c r="S40" s="622"/>
      <c r="T40" s="622"/>
      <c r="U40" s="622"/>
      <c r="V40" s="622"/>
      <c r="W40" s="622"/>
      <c r="X40" s="622"/>
      <c r="Y40" s="623"/>
      <c r="Z40" s="659">
        <v>0.7</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22366</v>
      </c>
      <c r="CS40" s="622"/>
      <c r="CT40" s="622"/>
      <c r="CU40" s="622"/>
      <c r="CV40" s="622"/>
      <c r="CW40" s="622"/>
      <c r="CX40" s="622"/>
      <c r="CY40" s="623"/>
      <c r="CZ40" s="624">
        <v>0.3</v>
      </c>
      <c r="DA40" s="636"/>
      <c r="DB40" s="636"/>
      <c r="DC40" s="637"/>
      <c r="DD40" s="627">
        <v>22366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8107171</v>
      </c>
      <c r="S41" s="646"/>
      <c r="T41" s="646"/>
      <c r="U41" s="646"/>
      <c r="V41" s="646"/>
      <c r="W41" s="646"/>
      <c r="X41" s="646"/>
      <c r="Y41" s="649"/>
      <c r="Z41" s="650">
        <v>100</v>
      </c>
      <c r="AA41" s="650"/>
      <c r="AB41" s="650"/>
      <c r="AC41" s="650"/>
      <c r="AD41" s="651">
        <v>4830443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103463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531513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896710</v>
      </c>
      <c r="CS42" s="634"/>
      <c r="CT42" s="634"/>
      <c r="CU42" s="634"/>
      <c r="CV42" s="634"/>
      <c r="CW42" s="634"/>
      <c r="CX42" s="634"/>
      <c r="CY42" s="635"/>
      <c r="CZ42" s="624">
        <v>11.3</v>
      </c>
      <c r="DA42" s="636"/>
      <c r="DB42" s="636"/>
      <c r="DC42" s="637"/>
      <c r="DD42" s="627">
        <v>173562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5000</v>
      </c>
      <c r="CS43" s="634"/>
      <c r="CT43" s="634"/>
      <c r="CU43" s="634"/>
      <c r="CV43" s="634"/>
      <c r="CW43" s="634"/>
      <c r="CX43" s="634"/>
      <c r="CY43" s="635"/>
      <c r="CZ43" s="624">
        <v>0.1</v>
      </c>
      <c r="DA43" s="636"/>
      <c r="DB43" s="636"/>
      <c r="DC43" s="637"/>
      <c r="DD43" s="627">
        <v>5000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896710</v>
      </c>
      <c r="CS44" s="622"/>
      <c r="CT44" s="622"/>
      <c r="CU44" s="622"/>
      <c r="CV44" s="622"/>
      <c r="CW44" s="622"/>
      <c r="CX44" s="622"/>
      <c r="CY44" s="623"/>
      <c r="CZ44" s="624">
        <v>11.3</v>
      </c>
      <c r="DA44" s="625"/>
      <c r="DB44" s="625"/>
      <c r="DC44" s="626"/>
      <c r="DD44" s="627">
        <v>173562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179645</v>
      </c>
      <c r="CS45" s="634"/>
      <c r="CT45" s="634"/>
      <c r="CU45" s="634"/>
      <c r="CV45" s="634"/>
      <c r="CW45" s="634"/>
      <c r="CX45" s="634"/>
      <c r="CY45" s="635"/>
      <c r="CZ45" s="624">
        <v>2.2999999999999998</v>
      </c>
      <c r="DA45" s="636"/>
      <c r="DB45" s="636"/>
      <c r="DC45" s="637"/>
      <c r="DD45" s="627">
        <v>6755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706534</v>
      </c>
      <c r="CS46" s="622"/>
      <c r="CT46" s="622"/>
      <c r="CU46" s="622"/>
      <c r="CV46" s="622"/>
      <c r="CW46" s="622"/>
      <c r="CX46" s="622"/>
      <c r="CY46" s="623"/>
      <c r="CZ46" s="624">
        <v>8.9</v>
      </c>
      <c r="DA46" s="625"/>
      <c r="DB46" s="625"/>
      <c r="DC46" s="626"/>
      <c r="DD46" s="627">
        <v>165676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7920934</v>
      </c>
      <c r="CS49" s="606"/>
      <c r="CT49" s="606"/>
      <c r="CU49" s="606"/>
      <c r="CV49" s="606"/>
      <c r="CW49" s="606"/>
      <c r="CX49" s="606"/>
      <c r="CY49" s="607"/>
      <c r="CZ49" s="608">
        <v>100</v>
      </c>
      <c r="DA49" s="609"/>
      <c r="DB49" s="609"/>
      <c r="DC49" s="610"/>
      <c r="DD49" s="611">
        <v>5645501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Mu7Sbxv9OYA/HTyRW358iX9mryCslSwNTKovsuoO7/C27ykyhMfwG3bTe3YLhYj3s8/g5mZb3eoWYjnkPBYEQ==" saltValue="/nwQHmH4eRCkjsdeq2QP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8107</v>
      </c>
      <c r="R7" s="1104"/>
      <c r="S7" s="1104"/>
      <c r="T7" s="1104"/>
      <c r="U7" s="1104"/>
      <c r="V7" s="1104">
        <v>7921</v>
      </c>
      <c r="W7" s="1104"/>
      <c r="X7" s="1104"/>
      <c r="Y7" s="1104"/>
      <c r="Z7" s="1104"/>
      <c r="AA7" s="1104">
        <v>186</v>
      </c>
      <c r="AB7" s="1104"/>
      <c r="AC7" s="1104"/>
      <c r="AD7" s="1104"/>
      <c r="AE7" s="1105"/>
      <c r="AF7" s="1106">
        <v>162</v>
      </c>
      <c r="AG7" s="1107"/>
      <c r="AH7" s="1107"/>
      <c r="AI7" s="1107"/>
      <c r="AJ7" s="1108"/>
      <c r="AK7" s="1109">
        <v>273</v>
      </c>
      <c r="AL7" s="1110"/>
      <c r="AM7" s="1110"/>
      <c r="AN7" s="1110"/>
      <c r="AO7" s="1110"/>
      <c r="AP7" s="1110">
        <v>6887</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t="s">
        <v>555</v>
      </c>
      <c r="BS7" s="1100" t="s">
        <v>553</v>
      </c>
      <c r="BT7" s="1101"/>
      <c r="BU7" s="1101"/>
      <c r="BV7" s="1101"/>
      <c r="BW7" s="1101"/>
      <c r="BX7" s="1101"/>
      <c r="BY7" s="1101"/>
      <c r="BZ7" s="1101"/>
      <c r="CA7" s="1101"/>
      <c r="CB7" s="1101"/>
      <c r="CC7" s="1101"/>
      <c r="CD7" s="1101"/>
      <c r="CE7" s="1101"/>
      <c r="CF7" s="1101"/>
      <c r="CG7" s="1113"/>
      <c r="CH7" s="1097" t="s">
        <v>485</v>
      </c>
      <c r="CI7" s="1098"/>
      <c r="CJ7" s="1098"/>
      <c r="CK7" s="1098"/>
      <c r="CL7" s="1099"/>
      <c r="CM7" s="1097">
        <v>21</v>
      </c>
      <c r="CN7" s="1098"/>
      <c r="CO7" s="1098"/>
      <c r="CP7" s="1098"/>
      <c r="CQ7" s="1099"/>
      <c r="CR7" s="1097">
        <v>2</v>
      </c>
      <c r="CS7" s="1098"/>
      <c r="CT7" s="1098"/>
      <c r="CU7" s="1098"/>
      <c r="CV7" s="1099"/>
      <c r="CW7" s="1097">
        <v>2</v>
      </c>
      <c r="CX7" s="1098"/>
      <c r="CY7" s="1098"/>
      <c r="CZ7" s="1098"/>
      <c r="DA7" s="1099"/>
      <c r="DB7" s="1097" t="s">
        <v>485</v>
      </c>
      <c r="DC7" s="1098"/>
      <c r="DD7" s="1098"/>
      <c r="DE7" s="1098"/>
      <c r="DF7" s="1099"/>
      <c r="DG7" s="1097">
        <v>49</v>
      </c>
      <c r="DH7" s="1098"/>
      <c r="DI7" s="1098"/>
      <c r="DJ7" s="1098"/>
      <c r="DK7" s="1099"/>
      <c r="DL7" s="1097" t="s">
        <v>485</v>
      </c>
      <c r="DM7" s="1098"/>
      <c r="DN7" s="1098"/>
      <c r="DO7" s="1098"/>
      <c r="DP7" s="1099"/>
      <c r="DQ7" s="1097" t="s">
        <v>485</v>
      </c>
      <c r="DR7" s="1098"/>
      <c r="DS7" s="1098"/>
      <c r="DT7" s="1098"/>
      <c r="DU7" s="1099"/>
      <c r="DV7" s="1100"/>
      <c r="DW7" s="1101"/>
      <c r="DX7" s="1101"/>
      <c r="DY7" s="1101"/>
      <c r="DZ7" s="1102"/>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554</v>
      </c>
      <c r="BT8" s="994"/>
      <c r="BU8" s="994"/>
      <c r="BV8" s="994"/>
      <c r="BW8" s="994"/>
      <c r="BX8" s="994"/>
      <c r="BY8" s="994"/>
      <c r="BZ8" s="994"/>
      <c r="CA8" s="994"/>
      <c r="CB8" s="994"/>
      <c r="CC8" s="994"/>
      <c r="CD8" s="994"/>
      <c r="CE8" s="994"/>
      <c r="CF8" s="994"/>
      <c r="CG8" s="1015"/>
      <c r="CH8" s="990">
        <v>1</v>
      </c>
      <c r="CI8" s="991"/>
      <c r="CJ8" s="991"/>
      <c r="CK8" s="991"/>
      <c r="CL8" s="992"/>
      <c r="CM8" s="990">
        <v>82</v>
      </c>
      <c r="CN8" s="991"/>
      <c r="CO8" s="991"/>
      <c r="CP8" s="991"/>
      <c r="CQ8" s="992"/>
      <c r="CR8" s="990">
        <v>5</v>
      </c>
      <c r="CS8" s="991"/>
      <c r="CT8" s="991"/>
      <c r="CU8" s="991"/>
      <c r="CV8" s="992"/>
      <c r="CW8" s="990">
        <v>2</v>
      </c>
      <c r="CX8" s="991"/>
      <c r="CY8" s="991"/>
      <c r="CZ8" s="991"/>
      <c r="DA8" s="992"/>
      <c r="DB8" s="990" t="s">
        <v>485</v>
      </c>
      <c r="DC8" s="991"/>
      <c r="DD8" s="991"/>
      <c r="DE8" s="991"/>
      <c r="DF8" s="992"/>
      <c r="DG8" s="990" t="s">
        <v>485</v>
      </c>
      <c r="DH8" s="991"/>
      <c r="DI8" s="991"/>
      <c r="DJ8" s="991"/>
      <c r="DK8" s="992"/>
      <c r="DL8" s="990" t="s">
        <v>485</v>
      </c>
      <c r="DM8" s="991"/>
      <c r="DN8" s="991"/>
      <c r="DO8" s="991"/>
      <c r="DP8" s="992"/>
      <c r="DQ8" s="990" t="s">
        <v>485</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375</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8">
        <v>8107</v>
      </c>
      <c r="R23" s="1062"/>
      <c r="S23" s="1062"/>
      <c r="T23" s="1062"/>
      <c r="U23" s="1062"/>
      <c r="V23" s="1062">
        <v>7921</v>
      </c>
      <c r="W23" s="1062"/>
      <c r="X23" s="1062"/>
      <c r="Y23" s="1062"/>
      <c r="Z23" s="1062"/>
      <c r="AA23" s="1062">
        <v>186</v>
      </c>
      <c r="AB23" s="1062"/>
      <c r="AC23" s="1062"/>
      <c r="AD23" s="1062"/>
      <c r="AE23" s="1069"/>
      <c r="AF23" s="1070">
        <v>162</v>
      </c>
      <c r="AG23" s="1062"/>
      <c r="AH23" s="1062"/>
      <c r="AI23" s="1062"/>
      <c r="AJ23" s="1071"/>
      <c r="AK23" s="1072"/>
      <c r="AL23" s="1073"/>
      <c r="AM23" s="1073"/>
      <c r="AN23" s="1073"/>
      <c r="AO23" s="1073"/>
      <c r="AP23" s="1062">
        <v>6887</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6" t="s">
        <v>383</v>
      </c>
      <c r="AG26" s="1009"/>
      <c r="AH26" s="1009"/>
      <c r="AI26" s="1009"/>
      <c r="AJ26" s="1057"/>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388</v>
      </c>
      <c r="C28" s="1049"/>
      <c r="D28" s="1049"/>
      <c r="E28" s="1049"/>
      <c r="F28" s="1049"/>
      <c r="G28" s="1049"/>
      <c r="H28" s="1049"/>
      <c r="I28" s="1049"/>
      <c r="J28" s="1049"/>
      <c r="K28" s="1049"/>
      <c r="L28" s="1049"/>
      <c r="M28" s="1049"/>
      <c r="N28" s="1049"/>
      <c r="O28" s="1049"/>
      <c r="P28" s="1050"/>
      <c r="Q28" s="1051">
        <v>1410</v>
      </c>
      <c r="R28" s="1052"/>
      <c r="S28" s="1052"/>
      <c r="T28" s="1052"/>
      <c r="U28" s="1052"/>
      <c r="V28" s="1052">
        <v>1336</v>
      </c>
      <c r="W28" s="1052"/>
      <c r="X28" s="1052"/>
      <c r="Y28" s="1052"/>
      <c r="Z28" s="1052"/>
      <c r="AA28" s="1052">
        <v>74</v>
      </c>
      <c r="AB28" s="1052"/>
      <c r="AC28" s="1052"/>
      <c r="AD28" s="1052"/>
      <c r="AE28" s="1053"/>
      <c r="AF28" s="1054">
        <v>74</v>
      </c>
      <c r="AG28" s="1052"/>
      <c r="AH28" s="1052"/>
      <c r="AI28" s="1052"/>
      <c r="AJ28" s="1055"/>
      <c r="AK28" s="1043">
        <v>121</v>
      </c>
      <c r="AL28" s="1044"/>
      <c r="AM28" s="1044"/>
      <c r="AN28" s="1044"/>
      <c r="AO28" s="1044"/>
      <c r="AP28" s="1044" t="s">
        <v>542</v>
      </c>
      <c r="AQ28" s="1044"/>
      <c r="AR28" s="1044"/>
      <c r="AS28" s="1044"/>
      <c r="AT28" s="1044"/>
      <c r="AU28" s="1044" t="s">
        <v>542</v>
      </c>
      <c r="AV28" s="1044"/>
      <c r="AW28" s="1044"/>
      <c r="AX28" s="1044"/>
      <c r="AY28" s="1044"/>
      <c r="AZ28" s="1045" t="s">
        <v>542</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389</v>
      </c>
      <c r="C29" s="1032"/>
      <c r="D29" s="1032"/>
      <c r="E29" s="1032"/>
      <c r="F29" s="1032"/>
      <c r="G29" s="1032"/>
      <c r="H29" s="1032"/>
      <c r="I29" s="1032"/>
      <c r="J29" s="1032"/>
      <c r="K29" s="1032"/>
      <c r="L29" s="1032"/>
      <c r="M29" s="1032"/>
      <c r="N29" s="1032"/>
      <c r="O29" s="1032"/>
      <c r="P29" s="1033"/>
      <c r="Q29" s="1039">
        <v>1713</v>
      </c>
      <c r="R29" s="1040"/>
      <c r="S29" s="1040"/>
      <c r="T29" s="1040"/>
      <c r="U29" s="1040"/>
      <c r="V29" s="1040">
        <v>1636</v>
      </c>
      <c r="W29" s="1040"/>
      <c r="X29" s="1040"/>
      <c r="Y29" s="1040"/>
      <c r="Z29" s="1040"/>
      <c r="AA29" s="1040">
        <v>77</v>
      </c>
      <c r="AB29" s="1040"/>
      <c r="AC29" s="1040"/>
      <c r="AD29" s="1040"/>
      <c r="AE29" s="1041"/>
      <c r="AF29" s="1036">
        <v>77</v>
      </c>
      <c r="AG29" s="1037"/>
      <c r="AH29" s="1037"/>
      <c r="AI29" s="1037"/>
      <c r="AJ29" s="1038"/>
      <c r="AK29" s="980">
        <v>284</v>
      </c>
      <c r="AL29" s="971"/>
      <c r="AM29" s="971"/>
      <c r="AN29" s="971"/>
      <c r="AO29" s="971"/>
      <c r="AP29" s="971" t="s">
        <v>542</v>
      </c>
      <c r="AQ29" s="971"/>
      <c r="AR29" s="971"/>
      <c r="AS29" s="971"/>
      <c r="AT29" s="971"/>
      <c r="AU29" s="971" t="s">
        <v>542</v>
      </c>
      <c r="AV29" s="971"/>
      <c r="AW29" s="971"/>
      <c r="AX29" s="971"/>
      <c r="AY29" s="971"/>
      <c r="AZ29" s="1042" t="s">
        <v>542</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390</v>
      </c>
      <c r="C30" s="1032"/>
      <c r="D30" s="1032"/>
      <c r="E30" s="1032"/>
      <c r="F30" s="1032"/>
      <c r="G30" s="1032"/>
      <c r="H30" s="1032"/>
      <c r="I30" s="1032"/>
      <c r="J30" s="1032"/>
      <c r="K30" s="1032"/>
      <c r="L30" s="1032"/>
      <c r="M30" s="1032"/>
      <c r="N30" s="1032"/>
      <c r="O30" s="1032"/>
      <c r="P30" s="1033"/>
      <c r="Q30" s="1039">
        <v>343</v>
      </c>
      <c r="R30" s="1040"/>
      <c r="S30" s="1040"/>
      <c r="T30" s="1040"/>
      <c r="U30" s="1040"/>
      <c r="V30" s="1040">
        <v>333</v>
      </c>
      <c r="W30" s="1040"/>
      <c r="X30" s="1040"/>
      <c r="Y30" s="1040"/>
      <c r="Z30" s="1040"/>
      <c r="AA30" s="1040">
        <v>11</v>
      </c>
      <c r="AB30" s="1040"/>
      <c r="AC30" s="1040"/>
      <c r="AD30" s="1040"/>
      <c r="AE30" s="1041"/>
      <c r="AF30" s="1036">
        <v>11</v>
      </c>
      <c r="AG30" s="1037"/>
      <c r="AH30" s="1037"/>
      <c r="AI30" s="1037"/>
      <c r="AJ30" s="1038"/>
      <c r="AK30" s="980">
        <v>70</v>
      </c>
      <c r="AL30" s="971"/>
      <c r="AM30" s="971"/>
      <c r="AN30" s="971"/>
      <c r="AO30" s="971"/>
      <c r="AP30" s="971" t="s">
        <v>542</v>
      </c>
      <c r="AQ30" s="971"/>
      <c r="AR30" s="971"/>
      <c r="AS30" s="971"/>
      <c r="AT30" s="971"/>
      <c r="AU30" s="971" t="s">
        <v>542</v>
      </c>
      <c r="AV30" s="971"/>
      <c r="AW30" s="971"/>
      <c r="AX30" s="971"/>
      <c r="AY30" s="971"/>
      <c r="AZ30" s="1042" t="s">
        <v>542</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391</v>
      </c>
      <c r="C31" s="1032"/>
      <c r="D31" s="1032"/>
      <c r="E31" s="1032"/>
      <c r="F31" s="1032"/>
      <c r="G31" s="1032"/>
      <c r="H31" s="1032"/>
      <c r="I31" s="1032"/>
      <c r="J31" s="1032"/>
      <c r="K31" s="1032"/>
      <c r="L31" s="1032"/>
      <c r="M31" s="1032"/>
      <c r="N31" s="1032"/>
      <c r="O31" s="1032"/>
      <c r="P31" s="1033"/>
      <c r="Q31" s="1039">
        <v>446</v>
      </c>
      <c r="R31" s="1040"/>
      <c r="S31" s="1040"/>
      <c r="T31" s="1040"/>
      <c r="U31" s="1040"/>
      <c r="V31" s="1040">
        <v>402</v>
      </c>
      <c r="W31" s="1040"/>
      <c r="X31" s="1040"/>
      <c r="Y31" s="1040"/>
      <c r="Z31" s="1040"/>
      <c r="AA31" s="1040">
        <v>44</v>
      </c>
      <c r="AB31" s="1040"/>
      <c r="AC31" s="1040"/>
      <c r="AD31" s="1040"/>
      <c r="AE31" s="1041"/>
      <c r="AF31" s="1036">
        <v>457</v>
      </c>
      <c r="AG31" s="1037"/>
      <c r="AH31" s="1037"/>
      <c r="AI31" s="1037"/>
      <c r="AJ31" s="1038"/>
      <c r="AK31" s="980">
        <v>5</v>
      </c>
      <c r="AL31" s="971"/>
      <c r="AM31" s="971"/>
      <c r="AN31" s="971"/>
      <c r="AO31" s="971"/>
      <c r="AP31" s="971">
        <v>1425</v>
      </c>
      <c r="AQ31" s="971"/>
      <c r="AR31" s="971"/>
      <c r="AS31" s="971"/>
      <c r="AT31" s="971"/>
      <c r="AU31" s="971">
        <v>13</v>
      </c>
      <c r="AV31" s="971"/>
      <c r="AW31" s="971"/>
      <c r="AX31" s="971"/>
      <c r="AY31" s="971"/>
      <c r="AZ31" s="1042" t="s">
        <v>542</v>
      </c>
      <c r="BA31" s="1042"/>
      <c r="BB31" s="1042"/>
      <c r="BC31" s="1042"/>
      <c r="BD31" s="1042"/>
      <c r="BE31" s="972" t="s">
        <v>392</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393</v>
      </c>
      <c r="C32" s="1032"/>
      <c r="D32" s="1032"/>
      <c r="E32" s="1032"/>
      <c r="F32" s="1032"/>
      <c r="G32" s="1032"/>
      <c r="H32" s="1032"/>
      <c r="I32" s="1032"/>
      <c r="J32" s="1032"/>
      <c r="K32" s="1032"/>
      <c r="L32" s="1032"/>
      <c r="M32" s="1032"/>
      <c r="N32" s="1032"/>
      <c r="O32" s="1032"/>
      <c r="P32" s="1033"/>
      <c r="Q32" s="1039">
        <v>572</v>
      </c>
      <c r="R32" s="1040"/>
      <c r="S32" s="1040"/>
      <c r="T32" s="1040"/>
      <c r="U32" s="1040"/>
      <c r="V32" s="1040">
        <v>534</v>
      </c>
      <c r="W32" s="1040"/>
      <c r="X32" s="1040"/>
      <c r="Y32" s="1040"/>
      <c r="Z32" s="1040"/>
      <c r="AA32" s="1040">
        <v>38</v>
      </c>
      <c r="AB32" s="1040"/>
      <c r="AC32" s="1040"/>
      <c r="AD32" s="1040"/>
      <c r="AE32" s="1041"/>
      <c r="AF32" s="1036">
        <v>141</v>
      </c>
      <c r="AG32" s="1037"/>
      <c r="AH32" s="1037"/>
      <c r="AI32" s="1037"/>
      <c r="AJ32" s="1038"/>
      <c r="AK32" s="980">
        <v>244</v>
      </c>
      <c r="AL32" s="971"/>
      <c r="AM32" s="971"/>
      <c r="AN32" s="971"/>
      <c r="AO32" s="971"/>
      <c r="AP32" s="971">
        <v>2433</v>
      </c>
      <c r="AQ32" s="971"/>
      <c r="AR32" s="971"/>
      <c r="AS32" s="971"/>
      <c r="AT32" s="971"/>
      <c r="AU32" s="971">
        <v>1423</v>
      </c>
      <c r="AV32" s="971"/>
      <c r="AW32" s="971"/>
      <c r="AX32" s="971"/>
      <c r="AY32" s="971"/>
      <c r="AZ32" s="1042" t="s">
        <v>542</v>
      </c>
      <c r="BA32" s="1042"/>
      <c r="BB32" s="1042"/>
      <c r="BC32" s="1042"/>
      <c r="BD32" s="1042"/>
      <c r="BE32" s="972" t="s">
        <v>392</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759</v>
      </c>
      <c r="AG63" s="959"/>
      <c r="AH63" s="959"/>
      <c r="AI63" s="959"/>
      <c r="AJ63" s="1023"/>
      <c r="AK63" s="1024"/>
      <c r="AL63" s="963"/>
      <c r="AM63" s="963"/>
      <c r="AN63" s="963"/>
      <c r="AO63" s="963"/>
      <c r="AP63" s="959">
        <v>3858</v>
      </c>
      <c r="AQ63" s="959"/>
      <c r="AR63" s="959"/>
      <c r="AS63" s="959"/>
      <c r="AT63" s="959"/>
      <c r="AU63" s="959">
        <v>1436</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397</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398</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543</v>
      </c>
      <c r="C68" s="987"/>
      <c r="D68" s="987"/>
      <c r="E68" s="987"/>
      <c r="F68" s="987"/>
      <c r="G68" s="987"/>
      <c r="H68" s="987"/>
      <c r="I68" s="987"/>
      <c r="J68" s="987"/>
      <c r="K68" s="987"/>
      <c r="L68" s="987"/>
      <c r="M68" s="987"/>
      <c r="N68" s="987"/>
      <c r="O68" s="987"/>
      <c r="P68" s="988"/>
      <c r="Q68" s="989">
        <v>1613</v>
      </c>
      <c r="R68" s="983"/>
      <c r="S68" s="983"/>
      <c r="T68" s="983"/>
      <c r="U68" s="983"/>
      <c r="V68" s="983">
        <v>1582</v>
      </c>
      <c r="W68" s="983"/>
      <c r="X68" s="983"/>
      <c r="Y68" s="983"/>
      <c r="Z68" s="983"/>
      <c r="AA68" s="983">
        <v>31</v>
      </c>
      <c r="AB68" s="983"/>
      <c r="AC68" s="983"/>
      <c r="AD68" s="983"/>
      <c r="AE68" s="983"/>
      <c r="AF68" s="983">
        <v>31</v>
      </c>
      <c r="AG68" s="983"/>
      <c r="AH68" s="983"/>
      <c r="AI68" s="983"/>
      <c r="AJ68" s="983"/>
      <c r="AK68" s="983">
        <v>38</v>
      </c>
      <c r="AL68" s="983"/>
      <c r="AM68" s="983"/>
      <c r="AN68" s="983"/>
      <c r="AO68" s="983"/>
      <c r="AP68" s="983">
        <v>2465</v>
      </c>
      <c r="AQ68" s="983"/>
      <c r="AR68" s="983"/>
      <c r="AS68" s="983"/>
      <c r="AT68" s="983"/>
      <c r="AU68" s="983">
        <v>263</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501</v>
      </c>
      <c r="R69" s="971"/>
      <c r="S69" s="971"/>
      <c r="T69" s="971"/>
      <c r="U69" s="971"/>
      <c r="V69" s="971">
        <v>454</v>
      </c>
      <c r="W69" s="971"/>
      <c r="X69" s="971"/>
      <c r="Y69" s="971"/>
      <c r="Z69" s="971"/>
      <c r="AA69" s="971">
        <v>47</v>
      </c>
      <c r="AB69" s="971"/>
      <c r="AC69" s="971"/>
      <c r="AD69" s="971"/>
      <c r="AE69" s="971"/>
      <c r="AF69" s="971">
        <v>47</v>
      </c>
      <c r="AG69" s="971"/>
      <c r="AH69" s="971"/>
      <c r="AI69" s="971"/>
      <c r="AJ69" s="971"/>
      <c r="AK69" s="982" t="s">
        <v>542</v>
      </c>
      <c r="AL69" s="971"/>
      <c r="AM69" s="971"/>
      <c r="AN69" s="971"/>
      <c r="AO69" s="971"/>
      <c r="AP69" s="971" t="s">
        <v>542</v>
      </c>
      <c r="AQ69" s="971"/>
      <c r="AR69" s="971"/>
      <c r="AS69" s="971"/>
      <c r="AT69" s="971"/>
      <c r="AU69" s="971" t="s">
        <v>542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1995</v>
      </c>
      <c r="R70" s="971"/>
      <c r="S70" s="971"/>
      <c r="T70" s="971"/>
      <c r="U70" s="971"/>
      <c r="V70" s="971">
        <v>1965</v>
      </c>
      <c r="W70" s="971"/>
      <c r="X70" s="971"/>
      <c r="Y70" s="971"/>
      <c r="Z70" s="971"/>
      <c r="AA70" s="971">
        <v>30</v>
      </c>
      <c r="AB70" s="971"/>
      <c r="AC70" s="971"/>
      <c r="AD70" s="971"/>
      <c r="AE70" s="971"/>
      <c r="AF70" s="971">
        <v>19</v>
      </c>
      <c r="AG70" s="971"/>
      <c r="AH70" s="971"/>
      <c r="AI70" s="971"/>
      <c r="AJ70" s="971"/>
      <c r="AK70" s="982" t="s">
        <v>542</v>
      </c>
      <c r="AL70" s="971"/>
      <c r="AM70" s="971"/>
      <c r="AN70" s="971"/>
      <c r="AO70" s="971"/>
      <c r="AP70" s="971">
        <v>1178</v>
      </c>
      <c r="AQ70" s="971"/>
      <c r="AR70" s="971"/>
      <c r="AS70" s="971"/>
      <c r="AT70" s="971"/>
      <c r="AU70" s="971">
        <v>126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93</v>
      </c>
      <c r="R71" s="971"/>
      <c r="S71" s="971"/>
      <c r="T71" s="971"/>
      <c r="U71" s="971"/>
      <c r="V71" s="971">
        <v>91</v>
      </c>
      <c r="W71" s="971"/>
      <c r="X71" s="971"/>
      <c r="Y71" s="971"/>
      <c r="Z71" s="971"/>
      <c r="AA71" s="971">
        <v>2</v>
      </c>
      <c r="AB71" s="971"/>
      <c r="AC71" s="971"/>
      <c r="AD71" s="971"/>
      <c r="AE71" s="971"/>
      <c r="AF71" s="971">
        <v>2</v>
      </c>
      <c r="AG71" s="971"/>
      <c r="AH71" s="971"/>
      <c r="AI71" s="971"/>
      <c r="AJ71" s="971"/>
      <c r="AK71" s="971" t="s">
        <v>542</v>
      </c>
      <c r="AL71" s="971"/>
      <c r="AM71" s="971"/>
      <c r="AN71" s="971"/>
      <c r="AO71" s="971"/>
      <c r="AP71" s="971" t="s">
        <v>542</v>
      </c>
      <c r="AQ71" s="971"/>
      <c r="AR71" s="971"/>
      <c r="AS71" s="971"/>
      <c r="AT71" s="971"/>
      <c r="AU71" s="971" t="s">
        <v>542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3963</v>
      </c>
      <c r="R72" s="971"/>
      <c r="S72" s="971"/>
      <c r="T72" s="971"/>
      <c r="U72" s="971"/>
      <c r="V72" s="971">
        <v>3588</v>
      </c>
      <c r="W72" s="971"/>
      <c r="X72" s="971"/>
      <c r="Y72" s="971"/>
      <c r="Z72" s="971"/>
      <c r="AA72" s="971">
        <v>375</v>
      </c>
      <c r="AB72" s="971"/>
      <c r="AC72" s="971"/>
      <c r="AD72" s="971"/>
      <c r="AE72" s="971"/>
      <c r="AF72" s="971">
        <v>375</v>
      </c>
      <c r="AG72" s="971"/>
      <c r="AH72" s="971"/>
      <c r="AI72" s="971"/>
      <c r="AJ72" s="971"/>
      <c r="AK72" s="971">
        <v>22</v>
      </c>
      <c r="AL72" s="971"/>
      <c r="AM72" s="971"/>
      <c r="AN72" s="971"/>
      <c r="AO72" s="971"/>
      <c r="AP72" s="971" t="s">
        <v>542</v>
      </c>
      <c r="AQ72" s="971"/>
      <c r="AR72" s="971"/>
      <c r="AS72" s="971"/>
      <c r="AT72" s="971"/>
      <c r="AU72" s="971" t="s">
        <v>542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1111</v>
      </c>
      <c r="R73" s="971"/>
      <c r="S73" s="971"/>
      <c r="T73" s="971"/>
      <c r="U73" s="971"/>
      <c r="V73" s="971">
        <v>1018</v>
      </c>
      <c r="W73" s="971"/>
      <c r="X73" s="971"/>
      <c r="Y73" s="971"/>
      <c r="Z73" s="971"/>
      <c r="AA73" s="971">
        <v>93</v>
      </c>
      <c r="AB73" s="971"/>
      <c r="AC73" s="971"/>
      <c r="AD73" s="971"/>
      <c r="AE73" s="971"/>
      <c r="AF73" s="971">
        <v>93</v>
      </c>
      <c r="AG73" s="971"/>
      <c r="AH73" s="971"/>
      <c r="AI73" s="971"/>
      <c r="AJ73" s="971"/>
      <c r="AK73" s="971">
        <v>34</v>
      </c>
      <c r="AL73" s="971"/>
      <c r="AM73" s="971"/>
      <c r="AN73" s="971"/>
      <c r="AO73" s="971"/>
      <c r="AP73" s="971" t="s">
        <v>542</v>
      </c>
      <c r="AQ73" s="971"/>
      <c r="AR73" s="971"/>
      <c r="AS73" s="971"/>
      <c r="AT73" s="971"/>
      <c r="AU73" s="971" t="s">
        <v>542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416492</v>
      </c>
      <c r="R74" s="971"/>
      <c r="S74" s="971"/>
      <c r="T74" s="971"/>
      <c r="U74" s="971"/>
      <c r="V74" s="971">
        <v>405939</v>
      </c>
      <c r="W74" s="971"/>
      <c r="X74" s="971"/>
      <c r="Y74" s="971"/>
      <c r="Z74" s="971"/>
      <c r="AA74" s="971">
        <v>10552</v>
      </c>
      <c r="AB74" s="971"/>
      <c r="AC74" s="971"/>
      <c r="AD74" s="971"/>
      <c r="AE74" s="971"/>
      <c r="AF74" s="971">
        <v>10552</v>
      </c>
      <c r="AG74" s="971"/>
      <c r="AH74" s="971"/>
      <c r="AI74" s="971"/>
      <c r="AJ74" s="971"/>
      <c r="AK74" s="971">
        <v>2584</v>
      </c>
      <c r="AL74" s="971"/>
      <c r="AM74" s="971"/>
      <c r="AN74" s="971"/>
      <c r="AO74" s="971"/>
      <c r="AP74" s="971" t="s">
        <v>542</v>
      </c>
      <c r="AQ74" s="971"/>
      <c r="AR74" s="971"/>
      <c r="AS74" s="971"/>
      <c r="AT74" s="971"/>
      <c r="AU74" s="971" t="s">
        <v>542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550</v>
      </c>
      <c r="C75" s="975"/>
      <c r="D75" s="975"/>
      <c r="E75" s="975"/>
      <c r="F75" s="975"/>
      <c r="G75" s="975"/>
      <c r="H75" s="975"/>
      <c r="I75" s="975"/>
      <c r="J75" s="975"/>
      <c r="K75" s="975"/>
      <c r="L75" s="975"/>
      <c r="M75" s="975"/>
      <c r="N75" s="975"/>
      <c r="O75" s="975"/>
      <c r="P75" s="976"/>
      <c r="Q75" s="978">
        <v>14</v>
      </c>
      <c r="R75" s="979"/>
      <c r="S75" s="979"/>
      <c r="T75" s="979"/>
      <c r="U75" s="980"/>
      <c r="V75" s="981">
        <v>7</v>
      </c>
      <c r="W75" s="979"/>
      <c r="X75" s="979"/>
      <c r="Y75" s="979"/>
      <c r="Z75" s="980"/>
      <c r="AA75" s="981">
        <v>7</v>
      </c>
      <c r="AB75" s="979"/>
      <c r="AC75" s="979"/>
      <c r="AD75" s="979"/>
      <c r="AE75" s="980"/>
      <c r="AF75" s="981">
        <v>7</v>
      </c>
      <c r="AG75" s="979"/>
      <c r="AH75" s="979"/>
      <c r="AI75" s="979"/>
      <c r="AJ75" s="980"/>
      <c r="AK75" s="981" t="s">
        <v>542</v>
      </c>
      <c r="AL75" s="979"/>
      <c r="AM75" s="979"/>
      <c r="AN75" s="979"/>
      <c r="AO75" s="980"/>
      <c r="AP75" s="981" t="s">
        <v>542</v>
      </c>
      <c r="AQ75" s="979"/>
      <c r="AR75" s="979"/>
      <c r="AS75" s="979"/>
      <c r="AT75" s="980"/>
      <c r="AU75" s="981" t="s">
        <v>542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551</v>
      </c>
      <c r="C76" s="975"/>
      <c r="D76" s="975"/>
      <c r="E76" s="975"/>
      <c r="F76" s="975"/>
      <c r="G76" s="975"/>
      <c r="H76" s="975"/>
      <c r="I76" s="975"/>
      <c r="J76" s="975"/>
      <c r="K76" s="975"/>
      <c r="L76" s="975"/>
      <c r="M76" s="975"/>
      <c r="N76" s="975"/>
      <c r="O76" s="975"/>
      <c r="P76" s="976"/>
      <c r="Q76" s="978">
        <v>3</v>
      </c>
      <c r="R76" s="979"/>
      <c r="S76" s="979"/>
      <c r="T76" s="979"/>
      <c r="U76" s="980"/>
      <c r="V76" s="981">
        <v>1</v>
      </c>
      <c r="W76" s="979"/>
      <c r="X76" s="979"/>
      <c r="Y76" s="979"/>
      <c r="Z76" s="980"/>
      <c r="AA76" s="981">
        <v>2</v>
      </c>
      <c r="AB76" s="979"/>
      <c r="AC76" s="979"/>
      <c r="AD76" s="979"/>
      <c r="AE76" s="980"/>
      <c r="AF76" s="981">
        <v>2</v>
      </c>
      <c r="AG76" s="979"/>
      <c r="AH76" s="979"/>
      <c r="AI76" s="979"/>
      <c r="AJ76" s="980"/>
      <c r="AK76" s="981" t="s">
        <v>542</v>
      </c>
      <c r="AL76" s="979"/>
      <c r="AM76" s="979"/>
      <c r="AN76" s="979"/>
      <c r="AO76" s="980"/>
      <c r="AP76" s="981" t="s">
        <v>542</v>
      </c>
      <c r="AQ76" s="979"/>
      <c r="AR76" s="979"/>
      <c r="AS76" s="979"/>
      <c r="AT76" s="980"/>
      <c r="AU76" s="981" t="s">
        <v>542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552</v>
      </c>
      <c r="C77" s="975"/>
      <c r="D77" s="975"/>
      <c r="E77" s="975"/>
      <c r="F77" s="975"/>
      <c r="G77" s="975"/>
      <c r="H77" s="975"/>
      <c r="I77" s="975"/>
      <c r="J77" s="975"/>
      <c r="K77" s="975"/>
      <c r="L77" s="975"/>
      <c r="M77" s="975"/>
      <c r="N77" s="975"/>
      <c r="O77" s="975"/>
      <c r="P77" s="976"/>
      <c r="Q77" s="978">
        <v>2453</v>
      </c>
      <c r="R77" s="979"/>
      <c r="S77" s="979"/>
      <c r="T77" s="979"/>
      <c r="U77" s="980"/>
      <c r="V77" s="981">
        <v>2452</v>
      </c>
      <c r="W77" s="979"/>
      <c r="X77" s="979"/>
      <c r="Y77" s="979"/>
      <c r="Z77" s="980"/>
      <c r="AA77" s="981">
        <v>1</v>
      </c>
      <c r="AB77" s="979"/>
      <c r="AC77" s="979"/>
      <c r="AD77" s="979"/>
      <c r="AE77" s="980"/>
      <c r="AF77" s="981">
        <v>1</v>
      </c>
      <c r="AG77" s="979"/>
      <c r="AH77" s="979"/>
      <c r="AI77" s="979"/>
      <c r="AJ77" s="980"/>
      <c r="AK77" s="981" t="s">
        <v>542</v>
      </c>
      <c r="AL77" s="979"/>
      <c r="AM77" s="979"/>
      <c r="AN77" s="979"/>
      <c r="AO77" s="980"/>
      <c r="AP77" s="981" t="s">
        <v>542</v>
      </c>
      <c r="AQ77" s="979"/>
      <c r="AR77" s="979"/>
      <c r="AS77" s="979"/>
      <c r="AT77" s="980"/>
      <c r="AU77" s="981" t="s">
        <v>542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11130</v>
      </c>
      <c r="AG88" s="959"/>
      <c r="AH88" s="959"/>
      <c r="AI88" s="959"/>
      <c r="AJ88" s="959"/>
      <c r="AK88" s="963"/>
      <c r="AL88" s="963"/>
      <c r="AM88" s="963"/>
      <c r="AN88" s="963"/>
      <c r="AO88" s="963"/>
      <c r="AP88" s="959">
        <v>3644</v>
      </c>
      <c r="AQ88" s="959"/>
      <c r="AR88" s="959"/>
      <c r="AS88" s="959"/>
      <c r="AT88" s="959"/>
      <c r="AU88" s="959">
        <v>389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v>
      </c>
      <c r="CS102" s="953"/>
      <c r="CT102" s="953"/>
      <c r="CU102" s="953"/>
      <c r="CV102" s="954"/>
      <c r="CW102" s="952">
        <v>4</v>
      </c>
      <c r="CX102" s="953"/>
      <c r="CY102" s="953"/>
      <c r="CZ102" s="953"/>
      <c r="DA102" s="954"/>
      <c r="DB102" s="952" t="s">
        <v>561</v>
      </c>
      <c r="DC102" s="953"/>
      <c r="DD102" s="953"/>
      <c r="DE102" s="953"/>
      <c r="DF102" s="954"/>
      <c r="DG102" s="952">
        <v>49</v>
      </c>
      <c r="DH102" s="953"/>
      <c r="DI102" s="953"/>
      <c r="DJ102" s="953"/>
      <c r="DK102" s="954"/>
      <c r="DL102" s="952" t="s">
        <v>561</v>
      </c>
      <c r="DM102" s="953"/>
      <c r="DN102" s="953"/>
      <c r="DO102" s="953"/>
      <c r="DP102" s="954"/>
      <c r="DQ102" s="952" t="s">
        <v>561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536122</v>
      </c>
      <c r="AB110" s="889"/>
      <c r="AC110" s="889"/>
      <c r="AD110" s="889"/>
      <c r="AE110" s="890"/>
      <c r="AF110" s="891">
        <v>561826</v>
      </c>
      <c r="AG110" s="889"/>
      <c r="AH110" s="889"/>
      <c r="AI110" s="889"/>
      <c r="AJ110" s="890"/>
      <c r="AK110" s="891">
        <v>638843</v>
      </c>
      <c r="AL110" s="889"/>
      <c r="AM110" s="889"/>
      <c r="AN110" s="889"/>
      <c r="AO110" s="890"/>
      <c r="AP110" s="892">
        <v>15.2</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6714089</v>
      </c>
      <c r="BR110" s="842"/>
      <c r="BS110" s="842"/>
      <c r="BT110" s="842"/>
      <c r="BU110" s="842"/>
      <c r="BV110" s="842">
        <v>6837606</v>
      </c>
      <c r="BW110" s="842"/>
      <c r="BX110" s="842"/>
      <c r="BY110" s="842"/>
      <c r="BZ110" s="842"/>
      <c r="CA110" s="842">
        <v>6887199</v>
      </c>
      <c r="CB110" s="842"/>
      <c r="CC110" s="842"/>
      <c r="CD110" s="842"/>
      <c r="CE110" s="842"/>
      <c r="CF110" s="866">
        <v>164.1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6474</v>
      </c>
      <c r="BR111" s="817"/>
      <c r="BS111" s="817"/>
      <c r="BT111" s="817"/>
      <c r="BU111" s="817"/>
      <c r="BV111" s="817">
        <v>33323</v>
      </c>
      <c r="BW111" s="817"/>
      <c r="BX111" s="817"/>
      <c r="BY111" s="817"/>
      <c r="BZ111" s="817"/>
      <c r="CA111" s="817">
        <v>54669</v>
      </c>
      <c r="CB111" s="817"/>
      <c r="CC111" s="817"/>
      <c r="CD111" s="817"/>
      <c r="CE111" s="817"/>
      <c r="CF111" s="875">
        <v>1.3</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1234710</v>
      </c>
      <c r="BR112" s="817"/>
      <c r="BS112" s="817"/>
      <c r="BT112" s="817"/>
      <c r="BU112" s="817"/>
      <c r="BV112" s="817">
        <v>1258324</v>
      </c>
      <c r="BW112" s="817"/>
      <c r="BX112" s="817"/>
      <c r="BY112" s="817"/>
      <c r="BZ112" s="817"/>
      <c r="CA112" s="817">
        <v>1436118</v>
      </c>
      <c r="CB112" s="817"/>
      <c r="CC112" s="817"/>
      <c r="CD112" s="817"/>
      <c r="CE112" s="817"/>
      <c r="CF112" s="875">
        <v>34.200000000000003</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66524</v>
      </c>
      <c r="AB113" s="919"/>
      <c r="AC113" s="919"/>
      <c r="AD113" s="919"/>
      <c r="AE113" s="920"/>
      <c r="AF113" s="921">
        <v>87734</v>
      </c>
      <c r="AG113" s="919"/>
      <c r="AH113" s="919"/>
      <c r="AI113" s="919"/>
      <c r="AJ113" s="920"/>
      <c r="AK113" s="921">
        <v>108576</v>
      </c>
      <c r="AL113" s="919"/>
      <c r="AM113" s="919"/>
      <c r="AN113" s="919"/>
      <c r="AO113" s="920"/>
      <c r="AP113" s="922">
        <v>2.6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481241</v>
      </c>
      <c r="BR113" s="817"/>
      <c r="BS113" s="817"/>
      <c r="BT113" s="817"/>
      <c r="BU113" s="817"/>
      <c r="BV113" s="817">
        <v>438625</v>
      </c>
      <c r="BW113" s="817"/>
      <c r="BX113" s="817"/>
      <c r="BY113" s="817"/>
      <c r="BZ113" s="817"/>
      <c r="CA113" s="817">
        <v>389131</v>
      </c>
      <c r="CB113" s="817"/>
      <c r="CC113" s="817"/>
      <c r="CD113" s="817"/>
      <c r="CE113" s="817"/>
      <c r="CF113" s="875">
        <v>9.3000000000000007</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72545</v>
      </c>
      <c r="AB114" s="780"/>
      <c r="AC114" s="780"/>
      <c r="AD114" s="780"/>
      <c r="AE114" s="781"/>
      <c r="AF114" s="782">
        <v>57092</v>
      </c>
      <c r="AG114" s="780"/>
      <c r="AH114" s="780"/>
      <c r="AI114" s="780"/>
      <c r="AJ114" s="781"/>
      <c r="AK114" s="782">
        <v>58225</v>
      </c>
      <c r="AL114" s="780"/>
      <c r="AM114" s="780"/>
      <c r="AN114" s="780"/>
      <c r="AO114" s="781"/>
      <c r="AP114" s="824">
        <v>1.4</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826885</v>
      </c>
      <c r="BR114" s="817"/>
      <c r="BS114" s="817"/>
      <c r="BT114" s="817"/>
      <c r="BU114" s="817"/>
      <c r="BV114" s="817">
        <v>760806</v>
      </c>
      <c r="BW114" s="817"/>
      <c r="BX114" s="817"/>
      <c r="BY114" s="817"/>
      <c r="BZ114" s="817"/>
      <c r="CA114" s="817">
        <v>727166</v>
      </c>
      <c r="CB114" s="817"/>
      <c r="CC114" s="817"/>
      <c r="CD114" s="817"/>
      <c r="CE114" s="817"/>
      <c r="CF114" s="875">
        <v>17.3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509</v>
      </c>
      <c r="AB115" s="919"/>
      <c r="AC115" s="919"/>
      <c r="AD115" s="919"/>
      <c r="AE115" s="920"/>
      <c r="AF115" s="921">
        <v>509</v>
      </c>
      <c r="AG115" s="919"/>
      <c r="AH115" s="919"/>
      <c r="AI115" s="919"/>
      <c r="AJ115" s="920"/>
      <c r="AK115" s="921">
        <v>699</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v>27403</v>
      </c>
      <c r="DM115" s="780"/>
      <c r="DN115" s="780"/>
      <c r="DO115" s="780"/>
      <c r="DP115" s="781"/>
      <c r="DQ115" s="782">
        <v>49303</v>
      </c>
      <c r="DR115" s="780"/>
      <c r="DS115" s="780"/>
      <c r="DT115" s="780"/>
      <c r="DU115" s="781"/>
      <c r="DV115" s="824">
        <v>1.2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6474</v>
      </c>
      <c r="DH116" s="780"/>
      <c r="DI116" s="780"/>
      <c r="DJ116" s="780"/>
      <c r="DK116" s="781"/>
      <c r="DL116" s="782">
        <v>5920</v>
      </c>
      <c r="DM116" s="780"/>
      <c r="DN116" s="780"/>
      <c r="DO116" s="780"/>
      <c r="DP116" s="781"/>
      <c r="DQ116" s="782">
        <v>5366</v>
      </c>
      <c r="DR116" s="780"/>
      <c r="DS116" s="780"/>
      <c r="DT116" s="780"/>
      <c r="DU116" s="781"/>
      <c r="DV116" s="824">
        <v>0.1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675700</v>
      </c>
      <c r="AB117" s="903"/>
      <c r="AC117" s="903"/>
      <c r="AD117" s="903"/>
      <c r="AE117" s="904"/>
      <c r="AF117" s="905">
        <v>707161</v>
      </c>
      <c r="AG117" s="903"/>
      <c r="AH117" s="903"/>
      <c r="AI117" s="903"/>
      <c r="AJ117" s="904"/>
      <c r="AK117" s="905">
        <v>806343</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9263399</v>
      </c>
      <c r="BR119" s="845"/>
      <c r="BS119" s="845"/>
      <c r="BT119" s="845"/>
      <c r="BU119" s="845"/>
      <c r="BV119" s="845">
        <v>9328684</v>
      </c>
      <c r="BW119" s="845"/>
      <c r="BX119" s="845"/>
      <c r="BY119" s="845"/>
      <c r="BZ119" s="845"/>
      <c r="CA119" s="845">
        <v>9494283</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2133121</v>
      </c>
      <c r="BR120" s="842"/>
      <c r="BS120" s="842"/>
      <c r="BT120" s="842"/>
      <c r="BU120" s="842"/>
      <c r="BV120" s="842">
        <v>2578070</v>
      </c>
      <c r="BW120" s="842"/>
      <c r="BX120" s="842"/>
      <c r="BY120" s="842"/>
      <c r="BZ120" s="842"/>
      <c r="CA120" s="842">
        <v>3044324</v>
      </c>
      <c r="CB120" s="842"/>
      <c r="CC120" s="842"/>
      <c r="CD120" s="842"/>
      <c r="CE120" s="842"/>
      <c r="CF120" s="866">
        <v>72.5</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1423295</v>
      </c>
      <c r="DR120" s="842"/>
      <c r="DS120" s="842"/>
      <c r="DT120" s="842"/>
      <c r="DU120" s="842"/>
      <c r="DV120" s="843">
        <v>33.9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1159939</v>
      </c>
      <c r="BR121" s="817"/>
      <c r="BS121" s="817"/>
      <c r="BT121" s="817"/>
      <c r="BU121" s="817"/>
      <c r="BV121" s="817">
        <v>1147883</v>
      </c>
      <c r="BW121" s="817"/>
      <c r="BX121" s="817"/>
      <c r="BY121" s="817"/>
      <c r="BZ121" s="817"/>
      <c r="CA121" s="817">
        <v>1108046</v>
      </c>
      <c r="CB121" s="817"/>
      <c r="CC121" s="817"/>
      <c r="CD121" s="817"/>
      <c r="CE121" s="817"/>
      <c r="CF121" s="875">
        <v>26.4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9392</v>
      </c>
      <c r="DH121" s="817"/>
      <c r="DI121" s="817"/>
      <c r="DJ121" s="817"/>
      <c r="DK121" s="817"/>
      <c r="DL121" s="817">
        <v>9869</v>
      </c>
      <c r="DM121" s="817"/>
      <c r="DN121" s="817"/>
      <c r="DO121" s="817"/>
      <c r="DP121" s="817"/>
      <c r="DQ121" s="817">
        <v>12823</v>
      </c>
      <c r="DR121" s="817"/>
      <c r="DS121" s="817"/>
      <c r="DT121" s="817"/>
      <c r="DU121" s="817"/>
      <c r="DV121" s="794">
        <v>0.3</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6460401</v>
      </c>
      <c r="BR122" s="845"/>
      <c r="BS122" s="845"/>
      <c r="BT122" s="845"/>
      <c r="BU122" s="845"/>
      <c r="BV122" s="845">
        <v>6154243</v>
      </c>
      <c r="BW122" s="845"/>
      <c r="BX122" s="845"/>
      <c r="BY122" s="845"/>
      <c r="BZ122" s="845"/>
      <c r="CA122" s="845">
        <v>5798691</v>
      </c>
      <c r="CB122" s="845"/>
      <c r="CC122" s="845"/>
      <c r="CD122" s="845"/>
      <c r="CE122" s="845"/>
      <c r="CF122" s="846">
        <v>138.19999999999999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509</v>
      </c>
      <c r="AB123" s="780"/>
      <c r="AC123" s="780"/>
      <c r="AD123" s="780"/>
      <c r="AE123" s="781"/>
      <c r="AF123" s="782">
        <v>509</v>
      </c>
      <c r="AG123" s="780"/>
      <c r="AH123" s="780"/>
      <c r="AI123" s="780"/>
      <c r="AJ123" s="781"/>
      <c r="AK123" s="782">
        <v>509</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9753461</v>
      </c>
      <c r="BR123" s="833"/>
      <c r="BS123" s="833"/>
      <c r="BT123" s="833"/>
      <c r="BU123" s="833"/>
      <c r="BV123" s="833">
        <v>9880196</v>
      </c>
      <c r="BW123" s="833"/>
      <c r="BX123" s="833"/>
      <c r="BY123" s="833"/>
      <c r="BZ123" s="833"/>
      <c r="CA123" s="833">
        <v>9951061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1225318</v>
      </c>
      <c r="DH124" s="764"/>
      <c r="DI124" s="764"/>
      <c r="DJ124" s="764"/>
      <c r="DK124" s="765"/>
      <c r="DL124" s="766">
        <v>1248455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v>190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71586</v>
      </c>
      <c r="AB128" s="801"/>
      <c r="AC128" s="801"/>
      <c r="AD128" s="801"/>
      <c r="AE128" s="802"/>
      <c r="AF128" s="803">
        <v>82114</v>
      </c>
      <c r="AG128" s="801"/>
      <c r="AH128" s="801"/>
      <c r="AI128" s="801"/>
      <c r="AJ128" s="802"/>
      <c r="AK128" s="803">
        <v>46595</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4520968</v>
      </c>
      <c r="AB129" s="780"/>
      <c r="AC129" s="780"/>
      <c r="AD129" s="780"/>
      <c r="AE129" s="781"/>
      <c r="AF129" s="782">
        <v>4533741</v>
      </c>
      <c r="AG129" s="780"/>
      <c r="AH129" s="780"/>
      <c r="AI129" s="780"/>
      <c r="AJ129" s="781"/>
      <c r="AK129" s="782">
        <v>4686433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458020</v>
      </c>
      <c r="AB130" s="780"/>
      <c r="AC130" s="780"/>
      <c r="AD130" s="780"/>
      <c r="AE130" s="781"/>
      <c r="AF130" s="782">
        <v>472964</v>
      </c>
      <c r="AG130" s="780"/>
      <c r="AH130" s="780"/>
      <c r="AI130" s="780"/>
      <c r="AJ130" s="781"/>
      <c r="AK130" s="782">
        <v>490207</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4.5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4062948</v>
      </c>
      <c r="AB131" s="764"/>
      <c r="AC131" s="764"/>
      <c r="AD131" s="764"/>
      <c r="AE131" s="765"/>
      <c r="AF131" s="766">
        <v>4060777</v>
      </c>
      <c r="AG131" s="764"/>
      <c r="AH131" s="764"/>
      <c r="AI131" s="764"/>
      <c r="AJ131" s="765"/>
      <c r="AK131" s="766">
        <v>4196226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3.5957634700000001</v>
      </c>
      <c r="AB132" s="745"/>
      <c r="AC132" s="745"/>
      <c r="AD132" s="745"/>
      <c r="AE132" s="746"/>
      <c r="AF132" s="747">
        <v>3.7451699509999998</v>
      </c>
      <c r="AG132" s="745"/>
      <c r="AH132" s="745"/>
      <c r="AI132" s="745"/>
      <c r="AJ132" s="746"/>
      <c r="AK132" s="747">
        <v>6.4234228489999996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3.9</v>
      </c>
      <c r="AB133" s="724"/>
      <c r="AC133" s="724"/>
      <c r="AD133" s="724"/>
      <c r="AE133" s="725"/>
      <c r="AF133" s="723">
        <v>3.7</v>
      </c>
      <c r="AG133" s="724"/>
      <c r="AH133" s="724"/>
      <c r="AI133" s="724"/>
      <c r="AJ133" s="725"/>
      <c r="AK133" s="723">
        <v>4.5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GgCNSYdxi7wKucwIs75sLf33TBM9Cyns64Wxr2fWXT2Nr5M0KHXjr3Mm50yKZezb6BlMHDSnAzHKNlehyG1Mw==" saltValue="4OpdWYxknhbn7PVgzVh3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mDoOWQIq6wf9rgEzPhXov0NtNW+LyO/Q0sx1m6V4Wls6Xfo8DBa84lKeTAMFAIy2KpWfvOcHHHUevgPfjWrWA==" saltValue="FPDoaCEqDe9DjoQr5D/A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OVIEpifu7NevhPhRmj2uhFsLPPOxG0MgJ6xlKfNSbvx44G+ddgRJVNWlUTZaqGFLamGl72mOHrnA7trw7BE7g==" saltValue="j+thmvkKC/hMLYcGohuh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1534875</v>
      </c>
      <c r="AP9" s="281">
        <v>92179</v>
      </c>
      <c r="AQ9" s="282">
        <v>93942</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318026</v>
      </c>
      <c r="AP10" s="284">
        <v>19100</v>
      </c>
      <c r="AQ10" s="285">
        <v>12590</v>
      </c>
      <c r="AR10" s="286">
        <v>51.7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t="s">
        <v>485</v>
      </c>
      <c r="AP11" s="284" t="s">
        <v>485</v>
      </c>
      <c r="AQ11" s="285">
        <v>461</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485</v>
      </c>
      <c r="AP12" s="284" t="s">
        <v>485</v>
      </c>
      <c r="AQ12" s="285">
        <v>24</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76292</v>
      </c>
      <c r="AP13" s="284">
        <v>4582</v>
      </c>
      <c r="AQ13" s="285">
        <v>3962</v>
      </c>
      <c r="AR13" s="286">
        <v>15.6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5000</v>
      </c>
      <c r="AP14" s="284">
        <v>300</v>
      </c>
      <c r="AQ14" s="285">
        <v>1657</v>
      </c>
      <c r="AR14" s="286">
        <v>-81.900000000000006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-104459</v>
      </c>
      <c r="AP15" s="284">
        <v>-6273</v>
      </c>
      <c r="AQ15" s="285">
        <v>-5526</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1829734</v>
      </c>
      <c r="AP16" s="284">
        <v>109887</v>
      </c>
      <c r="AQ16" s="285">
        <v>107111</v>
      </c>
      <c r="AR16" s="286">
        <v>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7.33</v>
      </c>
      <c r="AP21" s="298">
        <v>9.3000000000000007</v>
      </c>
      <c r="AQ21" s="299">
        <v>-1.97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101.9</v>
      </c>
      <c r="AP22" s="303">
        <v>96.8</v>
      </c>
      <c r="AQ22" s="304">
        <v>5.0999999999999996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638843</v>
      </c>
      <c r="AP32" s="312">
        <v>38367</v>
      </c>
      <c r="AQ32" s="313">
        <v>49869</v>
      </c>
      <c r="AR32" s="314">
        <v>-23.1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108576</v>
      </c>
      <c r="AP35" s="312">
        <v>6521</v>
      </c>
      <c r="AQ35" s="313">
        <v>14647</v>
      </c>
      <c r="AR35" s="314">
        <v>-55.5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58225</v>
      </c>
      <c r="AP36" s="312">
        <v>3497</v>
      </c>
      <c r="AQ36" s="313">
        <v>2417</v>
      </c>
      <c r="AR36" s="314">
        <v>44.7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v>699</v>
      </c>
      <c r="AP37" s="312">
        <v>42</v>
      </c>
      <c r="AQ37" s="313">
        <v>490</v>
      </c>
      <c r="AR37" s="314">
        <v>-91.4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485</v>
      </c>
      <c r="AP38" s="315" t="s">
        <v>485</v>
      </c>
      <c r="AQ38" s="316">
        <v>2</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-46595</v>
      </c>
      <c r="AP39" s="312">
        <v>-2798</v>
      </c>
      <c r="AQ39" s="313">
        <v>-2755</v>
      </c>
      <c r="AR39" s="314">
        <v>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-490207</v>
      </c>
      <c r="AP40" s="312">
        <v>-29440</v>
      </c>
      <c r="AQ40" s="313">
        <v>-44075</v>
      </c>
      <c r="AR40" s="314">
        <v>-33.200000000000003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269541</v>
      </c>
      <c r="AP41" s="312">
        <v>16188</v>
      </c>
      <c r="AQ41" s="313">
        <v>20595</v>
      </c>
      <c r="AR41" s="314">
        <v>-21.4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466032</v>
      </c>
      <c r="AN51" s="334">
        <v>28966</v>
      </c>
      <c r="AO51" s="335">
        <v>-49.6</v>
      </c>
      <c r="AP51" s="336">
        <v>87464</v>
      </c>
      <c r="AQ51" s="337">
        <v>19</v>
      </c>
      <c r="AR51" s="338">
        <v>-68.599999999999994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191120</v>
      </c>
      <c r="AN52" s="342">
        <v>11879</v>
      </c>
      <c r="AO52" s="343">
        <v>-39.5</v>
      </c>
      <c r="AP52" s="344">
        <v>47479</v>
      </c>
      <c r="AQ52" s="345">
        <v>10.199999999999999</v>
      </c>
      <c r="AR52" s="346">
        <v>-49.7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523031</v>
      </c>
      <c r="AN53" s="334">
        <v>31962</v>
      </c>
      <c r="AO53" s="335">
        <v>10.3</v>
      </c>
      <c r="AP53" s="336">
        <v>96248</v>
      </c>
      <c r="AQ53" s="337">
        <v>10</v>
      </c>
      <c r="AR53" s="338">
        <v>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301384</v>
      </c>
      <c r="AN54" s="342">
        <v>18418</v>
      </c>
      <c r="AO54" s="343">
        <v>55</v>
      </c>
      <c r="AP54" s="344">
        <v>55768</v>
      </c>
      <c r="AQ54" s="345">
        <v>17.5</v>
      </c>
      <c r="AR54" s="346">
        <v>37.5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548376</v>
      </c>
      <c r="AN55" s="334">
        <v>33362</v>
      </c>
      <c r="AO55" s="335">
        <v>4.4000000000000004</v>
      </c>
      <c r="AP55" s="336">
        <v>76413</v>
      </c>
      <c r="AQ55" s="337">
        <v>-20.6</v>
      </c>
      <c r="AR55" s="338">
        <v>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251722</v>
      </c>
      <c r="AN56" s="342">
        <v>15314</v>
      </c>
      <c r="AO56" s="343">
        <v>-16.899999999999999</v>
      </c>
      <c r="AP56" s="344">
        <v>39658</v>
      </c>
      <c r="AQ56" s="345">
        <v>-28.9</v>
      </c>
      <c r="AR56" s="346">
        <v>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792750</v>
      </c>
      <c r="AN57" s="334">
        <v>47976</v>
      </c>
      <c r="AO57" s="335">
        <v>43.8</v>
      </c>
      <c r="AP57" s="336">
        <v>66481</v>
      </c>
      <c r="AQ57" s="337">
        <v>-13</v>
      </c>
      <c r="AR57" s="338">
        <v>56.8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487368</v>
      </c>
      <c r="AN58" s="342">
        <v>29495</v>
      </c>
      <c r="AO58" s="343">
        <v>92.6</v>
      </c>
      <c r="AP58" s="344">
        <v>36120</v>
      </c>
      <c r="AQ58" s="345">
        <v>-8.9</v>
      </c>
      <c r="AR58" s="346">
        <v>101.5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896710</v>
      </c>
      <c r="AN59" s="334">
        <v>53853</v>
      </c>
      <c r="AO59" s="335">
        <v>12.2</v>
      </c>
      <c r="AP59" s="336">
        <v>67825</v>
      </c>
      <c r="AQ59" s="337">
        <v>2</v>
      </c>
      <c r="AR59" s="338">
        <v>10.199999999999999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706534</v>
      </c>
      <c r="AN60" s="342">
        <v>42432</v>
      </c>
      <c r="AO60" s="343">
        <v>43.9</v>
      </c>
      <c r="AP60" s="344">
        <v>39417</v>
      </c>
      <c r="AQ60" s="345">
        <v>9.1</v>
      </c>
      <c r="AR60" s="346">
        <v>34.799999999999997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645380</v>
      </c>
      <c r="AN61" s="349">
        <v>39224</v>
      </c>
      <c r="AO61" s="350">
        <v>4.2</v>
      </c>
      <c r="AP61" s="351">
        <v>78886</v>
      </c>
      <c r="AQ61" s="352">
        <v>-0.5</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387626</v>
      </c>
      <c r="AN62" s="342">
        <v>23508</v>
      </c>
      <c r="AO62" s="343">
        <v>27</v>
      </c>
      <c r="AP62" s="344">
        <v>43688</v>
      </c>
      <c r="AQ62" s="345">
        <v>-0.2</v>
      </c>
      <c r="AR62" s="346">
        <v>27.2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gRDUuRGwYQQ37xb7m+mco0qz/wHi/U2wGZ2rDhve2+5hmQf9jMDMJYKgoft1JygvH6ZiiYY9Snp9UdwSCTnOA==" saltValue="EvkV7r4YGob0oEFhDcGT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8" zoomScaleNormal="78"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wAAry1GBVKgPSauK4ynQ9lHKq+s+q1tl3lxm2swSR4eWpm21Nmtn5nuaAGHSVaIaA9BLvAUUY1pBy+bb9aWE+A==" saltValue="f8MEJ2y5LOcExDfSibyM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jXRQUwUbN5S9i/skqmcqJKuRSM4kvuZFBdfPVnGS1jnFOLh9rE+0jAqHOec4mP3Ss65eV6ocUafeYShEWPo5Mw==" saltValue="VDqdhkkrL4nZb+V78dng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9.49</v>
      </c>
      <c r="G47" s="12">
        <v>10.37</v>
      </c>
      <c r="H47" s="12">
        <v>13.75</v>
      </c>
      <c r="I47" s="12">
        <v>20.12</v>
      </c>
      <c r="J47" s="13">
        <v>24.19</v>
      </c>
    </row>
    <row r="48" spans="2:10" ht="57.75" customHeight="1" x14ac:dyDescent="0.15">
      <c r="B48" s="14"/>
      <c r="C48" s="1142" t="s">
        <v>4</v>
      </c>
      <c r="D48" s="1142"/>
      <c r="E48" s="1143"/>
      <c r="F48" s="15">
        <v>4.21</v>
      </c>
      <c r="G48" s="16">
        <v>3.23</v>
      </c>
      <c r="H48" s="16">
        <v>2.79</v>
      </c>
      <c r="I48" s="16">
        <v>4.93</v>
      </c>
      <c r="J48" s="17">
        <v>3.45</v>
      </c>
    </row>
    <row r="49" spans="2:10" ht="57.75" customHeight="1" thickBot="1" x14ac:dyDescent="0.2">
      <c r="B49" s="18"/>
      <c r="C49" s="1144" t="s">
        <v>5</v>
      </c>
      <c r="D49" s="1144"/>
      <c r="E49" s="1145"/>
      <c r="F49" s="19">
        <v>0.49</v>
      </c>
      <c r="G49" s="20">
        <v>0.62</v>
      </c>
      <c r="H49" s="20">
        <v>4.1100000000000003</v>
      </c>
      <c r="I49" s="20">
        <v>8.56</v>
      </c>
      <c r="J49" s="21">
        <v>3.4</v>
      </c>
    </row>
    <row r="50" spans="2:10" x14ac:dyDescent="0.15"/>
  </sheetData>
  <sheetProtection algorithmName="SHA-512" hashValue="rV5E4JHrZx195bYofKFX2oKhvp9Tqu9V7RlADIP8fDIeCF2So5dCpiGsRdhvhcpeAGJ27O1ex0aUM6wFj5tGIQ==" saltValue="4GOx+C3QC4vnu79do5Iq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529</v>
      </c>
      <c r="D34" s="1152"/>
      <c r="E34" s="1153"/>
      <c r="F34" s="32">
        <v>11.15</v>
      </c>
      <c r="G34" s="33">
        <v>10.95</v>
      </c>
      <c r="H34" s="33">
        <v>10.25</v>
      </c>
      <c r="I34" s="33">
        <v>10.01</v>
      </c>
      <c r="J34" s="34">
        <v>9.74</v>
      </c>
      <c r="K34" s="22"/>
      <c r="L34" s="22"/>
      <c r="M34" s="22"/>
      <c r="N34" s="22"/>
      <c r="O34" s="22"/>
      <c r="P34" s="22"/>
    </row>
    <row r="35" spans="1:16" ht="39" customHeight="1" x14ac:dyDescent="0.15">
      <c r="A35" s="22"/>
      <c r="B35" s="35"/>
      <c r="C35" s="1146" t="s">
        <v>530</v>
      </c>
      <c r="D35" s="1147"/>
      <c r="E35" s="1148"/>
      <c r="F35" s="36">
        <v>4.2</v>
      </c>
      <c r="G35" s="37">
        <v>3.22</v>
      </c>
      <c r="H35" s="37">
        <v>2.78</v>
      </c>
      <c r="I35" s="37">
        <v>4.93</v>
      </c>
      <c r="J35" s="38">
        <v>3.45</v>
      </c>
      <c r="K35" s="22"/>
      <c r="L35" s="22"/>
      <c r="M35" s="22"/>
      <c r="N35" s="22"/>
      <c r="O35" s="22"/>
      <c r="P35" s="22"/>
    </row>
    <row r="36" spans="1:16" ht="39" customHeight="1" x14ac:dyDescent="0.15">
      <c r="A36" s="22"/>
      <c r="B36" s="35"/>
      <c r="C36" s="1146" t="s">
        <v>531</v>
      </c>
      <c r="D36" s="1147"/>
      <c r="E36" s="1148"/>
      <c r="F36" s="36" t="s">
        <v>485</v>
      </c>
      <c r="G36" s="37" t="s">
        <v>485</v>
      </c>
      <c r="H36" s="37" t="s">
        <v>485</v>
      </c>
      <c r="I36" s="37" t="s">
        <v>485</v>
      </c>
      <c r="J36" s="38">
        <v>3</v>
      </c>
      <c r="K36" s="22"/>
      <c r="L36" s="22"/>
      <c r="M36" s="22"/>
      <c r="N36" s="22"/>
      <c r="O36" s="22"/>
      <c r="P36" s="22"/>
    </row>
    <row r="37" spans="1:16" ht="39" customHeight="1" x14ac:dyDescent="0.15">
      <c r="A37" s="22"/>
      <c r="B37" s="35"/>
      <c r="C37" s="1146" t="s">
        <v>532</v>
      </c>
      <c r="D37" s="1147"/>
      <c r="E37" s="1148"/>
      <c r="F37" s="36">
        <v>1.18</v>
      </c>
      <c r="G37" s="37">
        <v>1.42</v>
      </c>
      <c r="H37" s="37">
        <v>1.45</v>
      </c>
      <c r="I37" s="37">
        <v>1.36</v>
      </c>
      <c r="J37" s="38">
        <v>1.64</v>
      </c>
      <c r="K37" s="22"/>
      <c r="L37" s="22"/>
      <c r="M37" s="22"/>
      <c r="N37" s="22"/>
      <c r="O37" s="22"/>
      <c r="P37" s="22"/>
    </row>
    <row r="38" spans="1:16" ht="39" customHeight="1" x14ac:dyDescent="0.15">
      <c r="A38" s="22"/>
      <c r="B38" s="35"/>
      <c r="C38" s="1146" t="s">
        <v>533</v>
      </c>
      <c r="D38" s="1147"/>
      <c r="E38" s="1148"/>
      <c r="F38" s="36">
        <v>2.5</v>
      </c>
      <c r="G38" s="37">
        <v>2.87</v>
      </c>
      <c r="H38" s="37">
        <v>3.09</v>
      </c>
      <c r="I38" s="37">
        <v>1.8</v>
      </c>
      <c r="J38" s="38">
        <v>1.57</v>
      </c>
      <c r="K38" s="22"/>
      <c r="L38" s="22"/>
      <c r="M38" s="22"/>
      <c r="N38" s="22"/>
      <c r="O38" s="22"/>
      <c r="P38" s="22"/>
    </row>
    <row r="39" spans="1:16" ht="39" customHeight="1" x14ac:dyDescent="0.15">
      <c r="A39" s="22"/>
      <c r="B39" s="35"/>
      <c r="C39" s="1146" t="s">
        <v>534</v>
      </c>
      <c r="D39" s="1147"/>
      <c r="E39" s="1148"/>
      <c r="F39" s="36">
        <v>0.21</v>
      </c>
      <c r="G39" s="37">
        <v>0.23</v>
      </c>
      <c r="H39" s="37">
        <v>0.2</v>
      </c>
      <c r="I39" s="37">
        <v>0.25</v>
      </c>
      <c r="J39" s="38">
        <v>0.23</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535</v>
      </c>
      <c r="D42" s="1147"/>
      <c r="E42" s="1148"/>
      <c r="F42" s="36" t="s">
        <v>485</v>
      </c>
      <c r="G42" s="37" t="s">
        <v>485</v>
      </c>
      <c r="H42" s="37" t="s">
        <v>485</v>
      </c>
      <c r="I42" s="37" t="s">
        <v>485</v>
      </c>
      <c r="J42" s="38" t="s">
        <v>485</v>
      </c>
      <c r="K42" s="22"/>
      <c r="L42" s="22"/>
      <c r="M42" s="22"/>
      <c r="N42" s="22"/>
      <c r="O42" s="22"/>
      <c r="P42" s="22"/>
    </row>
    <row r="43" spans="1:16" ht="39" customHeight="1" thickBot="1" x14ac:dyDescent="0.2">
      <c r="A43" s="22"/>
      <c r="B43" s="40"/>
      <c r="C43" s="1149" t="s">
        <v>536</v>
      </c>
      <c r="D43" s="1150"/>
      <c r="E43" s="1151"/>
      <c r="F43" s="41">
        <v>0.19</v>
      </c>
      <c r="G43" s="42">
        <v>0.5</v>
      </c>
      <c r="H43" s="42">
        <v>1</v>
      </c>
      <c r="I43" s="42">
        <v>2.56</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wSjjJGW33PZTl21X+uf3X+yX8sMIoRZOXViD4aaq2yo+i0tAJ+bDqjVpWBGsx5h7bYrpPHxeHkNsndcDM3Eag==" saltValue="omUNVD3brFs9He5XWB8H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525</v>
      </c>
      <c r="L45" s="60">
        <v>518</v>
      </c>
      <c r="M45" s="60">
        <v>536</v>
      </c>
      <c r="N45" s="60">
        <v>562</v>
      </c>
      <c r="O45" s="61">
        <v>639</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x14ac:dyDescent="0.15">
      <c r="A48" s="48"/>
      <c r="B48" s="1179"/>
      <c r="C48" s="1180"/>
      <c r="D48" s="62"/>
      <c r="E48" s="1156" t="s">
        <v>13</v>
      </c>
      <c r="F48" s="1156"/>
      <c r="G48" s="1156"/>
      <c r="H48" s="1156"/>
      <c r="I48" s="1156"/>
      <c r="J48" s="1157"/>
      <c r="K48" s="63">
        <v>65</v>
      </c>
      <c r="L48" s="64">
        <v>63</v>
      </c>
      <c r="M48" s="64">
        <v>67</v>
      </c>
      <c r="N48" s="64">
        <v>88</v>
      </c>
      <c r="O48" s="65">
        <v>109</v>
      </c>
      <c r="P48" s="48"/>
      <c r="Q48" s="48"/>
      <c r="R48" s="48"/>
      <c r="S48" s="48"/>
      <c r="T48" s="48"/>
      <c r="U48" s="48"/>
    </row>
    <row r="49" spans="1:21" ht="30.75" customHeight="1" x14ac:dyDescent="0.15">
      <c r="A49" s="48"/>
      <c r="B49" s="1179"/>
      <c r="C49" s="1180"/>
      <c r="D49" s="62"/>
      <c r="E49" s="1156" t="s">
        <v>14</v>
      </c>
      <c r="F49" s="1156"/>
      <c r="G49" s="1156"/>
      <c r="H49" s="1156"/>
      <c r="I49" s="1156"/>
      <c r="J49" s="1157"/>
      <c r="K49" s="63">
        <v>54</v>
      </c>
      <c r="L49" s="64">
        <v>68</v>
      </c>
      <c r="M49" s="64">
        <v>73</v>
      </c>
      <c r="N49" s="64">
        <v>57</v>
      </c>
      <c r="O49" s="65">
        <v>58</v>
      </c>
      <c r="P49" s="48"/>
      <c r="Q49" s="48"/>
      <c r="R49" s="48"/>
      <c r="S49" s="48"/>
      <c r="T49" s="48"/>
      <c r="U49" s="48"/>
    </row>
    <row r="50" spans="1:21" ht="30.75" customHeight="1" x14ac:dyDescent="0.15">
      <c r="A50" s="48"/>
      <c r="B50" s="1179"/>
      <c r="C50" s="1180"/>
      <c r="D50" s="62"/>
      <c r="E50" s="1156" t="s">
        <v>15</v>
      </c>
      <c r="F50" s="1156"/>
      <c r="G50" s="1156"/>
      <c r="H50" s="1156"/>
      <c r="I50" s="1156"/>
      <c r="J50" s="1157"/>
      <c r="K50" s="63">
        <v>1</v>
      </c>
      <c r="L50" s="64">
        <v>1</v>
      </c>
      <c r="M50" s="64">
        <v>1</v>
      </c>
      <c r="N50" s="64">
        <v>1</v>
      </c>
      <c r="O50" s="65">
        <v>1</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485</v>
      </c>
      <c r="L51" s="64">
        <v>0</v>
      </c>
      <c r="M51" s="64" t="s">
        <v>485</v>
      </c>
      <c r="N51" s="64" t="s">
        <v>485</v>
      </c>
      <c r="O51" s="65" t="s">
        <v>485</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489</v>
      </c>
      <c r="L52" s="64">
        <v>507</v>
      </c>
      <c r="M52" s="64">
        <v>530</v>
      </c>
      <c r="N52" s="64">
        <v>555</v>
      </c>
      <c r="O52" s="65">
        <v>537</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156</v>
      </c>
      <c r="L53" s="69">
        <v>143</v>
      </c>
      <c r="M53" s="69">
        <v>147</v>
      </c>
      <c r="N53" s="69">
        <v>153</v>
      </c>
      <c r="O53" s="70">
        <v>270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fPg9RC5t7xIVMGIzHnAUnqxyQCfgUurvFVqCfoea4PrVFVzdZjmVQkAsLKfNGbRM+8LhDJCEm/ASuUL3xV9rQ==" saltValue="ZbPSKEhSxvkR1bMt5qCd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1" zoomScaleNormal="7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7" t="s">
        <v>30</v>
      </c>
      <c r="C41" s="1198"/>
      <c r="D41" s="105"/>
      <c r="E41" s="1199" t="s">
        <v>31</v>
      </c>
      <c r="F41" s="1199"/>
      <c r="G41" s="1199"/>
      <c r="H41" s="1200"/>
      <c r="I41" s="355">
        <v>6390</v>
      </c>
      <c r="J41" s="356">
        <v>6522</v>
      </c>
      <c r="K41" s="356">
        <v>6714</v>
      </c>
      <c r="L41" s="356">
        <v>6838</v>
      </c>
      <c r="M41" s="357">
        <v>6887</v>
      </c>
    </row>
    <row r="42" spans="2:13" ht="27.75" customHeight="1" x14ac:dyDescent="0.15">
      <c r="B42" s="1187"/>
      <c r="C42" s="1188"/>
      <c r="D42" s="106"/>
      <c r="E42" s="1191" t="s">
        <v>32</v>
      </c>
      <c r="F42" s="1191"/>
      <c r="G42" s="1191"/>
      <c r="H42" s="1192"/>
      <c r="I42" s="358">
        <v>8</v>
      </c>
      <c r="J42" s="359">
        <v>7</v>
      </c>
      <c r="K42" s="359">
        <v>6</v>
      </c>
      <c r="L42" s="359">
        <v>33</v>
      </c>
      <c r="M42" s="360">
        <v>55</v>
      </c>
    </row>
    <row r="43" spans="2:13" ht="27.75" customHeight="1" x14ac:dyDescent="0.15">
      <c r="B43" s="1187"/>
      <c r="C43" s="1188"/>
      <c r="D43" s="106"/>
      <c r="E43" s="1191" t="s">
        <v>33</v>
      </c>
      <c r="F43" s="1191"/>
      <c r="G43" s="1191"/>
      <c r="H43" s="1192"/>
      <c r="I43" s="358">
        <v>1219</v>
      </c>
      <c r="J43" s="359">
        <v>1233</v>
      </c>
      <c r="K43" s="359">
        <v>1235</v>
      </c>
      <c r="L43" s="359">
        <v>1258</v>
      </c>
      <c r="M43" s="360">
        <v>1436</v>
      </c>
    </row>
    <row r="44" spans="2:13" ht="27.75" customHeight="1" x14ac:dyDescent="0.15">
      <c r="B44" s="1187"/>
      <c r="C44" s="1188"/>
      <c r="D44" s="106"/>
      <c r="E44" s="1191" t="s">
        <v>34</v>
      </c>
      <c r="F44" s="1191"/>
      <c r="G44" s="1191"/>
      <c r="H44" s="1192"/>
      <c r="I44" s="358">
        <v>502</v>
      </c>
      <c r="J44" s="359">
        <v>479</v>
      </c>
      <c r="K44" s="359">
        <v>481</v>
      </c>
      <c r="L44" s="359">
        <v>439</v>
      </c>
      <c r="M44" s="360">
        <v>389</v>
      </c>
    </row>
    <row r="45" spans="2:13" ht="27.75" customHeight="1" x14ac:dyDescent="0.15">
      <c r="B45" s="1187"/>
      <c r="C45" s="1188"/>
      <c r="D45" s="106"/>
      <c r="E45" s="1191" t="s">
        <v>35</v>
      </c>
      <c r="F45" s="1191"/>
      <c r="G45" s="1191"/>
      <c r="H45" s="1192"/>
      <c r="I45" s="358">
        <v>893</v>
      </c>
      <c r="J45" s="359">
        <v>875</v>
      </c>
      <c r="K45" s="359">
        <v>827</v>
      </c>
      <c r="L45" s="359">
        <v>761</v>
      </c>
      <c r="M45" s="360">
        <v>727</v>
      </c>
    </row>
    <row r="46" spans="2:13" ht="27.75" customHeight="1" x14ac:dyDescent="0.15">
      <c r="B46" s="1187"/>
      <c r="C46" s="1188"/>
      <c r="D46" s="107"/>
      <c r="E46" s="1191" t="s">
        <v>36</v>
      </c>
      <c r="F46" s="1191"/>
      <c r="G46" s="1191"/>
      <c r="H46" s="1192"/>
      <c r="I46" s="358" t="s">
        <v>485</v>
      </c>
      <c r="J46" s="359" t="s">
        <v>485</v>
      </c>
      <c r="K46" s="359" t="s">
        <v>485</v>
      </c>
      <c r="L46" s="359" t="s">
        <v>485</v>
      </c>
      <c r="M46" s="360" t="s">
        <v>485</v>
      </c>
    </row>
    <row r="47" spans="2:13" ht="27.75" customHeight="1" x14ac:dyDescent="0.15">
      <c r="B47" s="1187"/>
      <c r="C47" s="1188"/>
      <c r="D47" s="108"/>
      <c r="E47" s="1201" t="s">
        <v>37</v>
      </c>
      <c r="F47" s="1202"/>
      <c r="G47" s="1202"/>
      <c r="H47" s="1203"/>
      <c r="I47" s="358" t="s">
        <v>485</v>
      </c>
      <c r="J47" s="359" t="s">
        <v>485</v>
      </c>
      <c r="K47" s="359" t="s">
        <v>485</v>
      </c>
      <c r="L47" s="359" t="s">
        <v>485</v>
      </c>
      <c r="M47" s="360" t="s">
        <v>485</v>
      </c>
    </row>
    <row r="48" spans="2:13" ht="27.75" customHeight="1" x14ac:dyDescent="0.15">
      <c r="B48" s="1187"/>
      <c r="C48" s="1188"/>
      <c r="D48" s="106"/>
      <c r="E48" s="1191" t="s">
        <v>38</v>
      </c>
      <c r="F48" s="1191"/>
      <c r="G48" s="1191"/>
      <c r="H48" s="1192"/>
      <c r="I48" s="358" t="s">
        <v>485</v>
      </c>
      <c r="J48" s="359" t="s">
        <v>485</v>
      </c>
      <c r="K48" s="359" t="s">
        <v>485</v>
      </c>
      <c r="L48" s="359" t="s">
        <v>485</v>
      </c>
      <c r="M48" s="360" t="s">
        <v>485</v>
      </c>
    </row>
    <row r="49" spans="2:13" ht="27.75" customHeight="1" x14ac:dyDescent="0.15">
      <c r="B49" s="1189"/>
      <c r="C49" s="1190"/>
      <c r="D49" s="106"/>
      <c r="E49" s="1191" t="s">
        <v>39</v>
      </c>
      <c r="F49" s="1191"/>
      <c r="G49" s="1191"/>
      <c r="H49" s="1192"/>
      <c r="I49" s="358" t="s">
        <v>485</v>
      </c>
      <c r="J49" s="359" t="s">
        <v>485</v>
      </c>
      <c r="K49" s="359" t="s">
        <v>485</v>
      </c>
      <c r="L49" s="359" t="s">
        <v>485</v>
      </c>
      <c r="M49" s="360" t="s">
        <v>485</v>
      </c>
    </row>
    <row r="50" spans="2:13" ht="27.75" customHeight="1" x14ac:dyDescent="0.15">
      <c r="B50" s="1185" t="s">
        <v>40</v>
      </c>
      <c r="C50" s="1186"/>
      <c r="D50" s="109"/>
      <c r="E50" s="1191" t="s">
        <v>41</v>
      </c>
      <c r="F50" s="1191"/>
      <c r="G50" s="1191"/>
      <c r="H50" s="1192"/>
      <c r="I50" s="358">
        <v>1173</v>
      </c>
      <c r="J50" s="359">
        <v>1247</v>
      </c>
      <c r="K50" s="359">
        <v>2133</v>
      </c>
      <c r="L50" s="359">
        <v>2578</v>
      </c>
      <c r="M50" s="360">
        <v>3044</v>
      </c>
    </row>
    <row r="51" spans="2:13" ht="27.75" customHeight="1" x14ac:dyDescent="0.15">
      <c r="B51" s="1187"/>
      <c r="C51" s="1188"/>
      <c r="D51" s="106"/>
      <c r="E51" s="1191" t="s">
        <v>42</v>
      </c>
      <c r="F51" s="1191"/>
      <c r="G51" s="1191"/>
      <c r="H51" s="1192"/>
      <c r="I51" s="358">
        <v>1061</v>
      </c>
      <c r="J51" s="359">
        <v>1125</v>
      </c>
      <c r="K51" s="359">
        <v>1160</v>
      </c>
      <c r="L51" s="359">
        <v>1148</v>
      </c>
      <c r="M51" s="360">
        <v>1108</v>
      </c>
    </row>
    <row r="52" spans="2:13" ht="27.75" customHeight="1" x14ac:dyDescent="0.15">
      <c r="B52" s="1189"/>
      <c r="C52" s="1190"/>
      <c r="D52" s="106"/>
      <c r="E52" s="1191" t="s">
        <v>43</v>
      </c>
      <c r="F52" s="1191"/>
      <c r="G52" s="1191"/>
      <c r="H52" s="1192"/>
      <c r="I52" s="358">
        <v>6438</v>
      </c>
      <c r="J52" s="359">
        <v>6474</v>
      </c>
      <c r="K52" s="359">
        <v>6460</v>
      </c>
      <c r="L52" s="359">
        <v>6154</v>
      </c>
      <c r="M52" s="360">
        <v>5799</v>
      </c>
    </row>
    <row r="53" spans="2:13" ht="27.75" customHeight="1" thickBot="1" x14ac:dyDescent="0.2">
      <c r="B53" s="1193" t="s">
        <v>19</v>
      </c>
      <c r="C53" s="1194"/>
      <c r="D53" s="110"/>
      <c r="E53" s="1195" t="s">
        <v>44</v>
      </c>
      <c r="F53" s="1195"/>
      <c r="G53" s="1195"/>
      <c r="H53" s="1196"/>
      <c r="I53" s="361">
        <v>340</v>
      </c>
      <c r="J53" s="362">
        <v>271</v>
      </c>
      <c r="K53" s="362">
        <v>-490</v>
      </c>
      <c r="L53" s="362">
        <v>-552</v>
      </c>
      <c r="M53" s="363">
        <v>-457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55i7O+A7dJqYctWAziuKw1RFtkw29PPG+inGHNe8CALsfUmXM3F5fIryjo5OFPO7rJBxuEuVLeC0s6OD/nR4A==" saltValue="IoXh6AfXV+Mgh9SN1RZ5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622</v>
      </c>
      <c r="G55" s="122">
        <v>912</v>
      </c>
      <c r="H55" s="123">
        <v>1133</v>
      </c>
    </row>
    <row r="56" spans="2:8" ht="52.5" customHeight="1" x14ac:dyDescent="0.15">
      <c r="B56" s="124"/>
      <c r="C56" s="1214" t="s">
        <v>47</v>
      </c>
      <c r="D56" s="1214"/>
      <c r="E56" s="1215"/>
      <c r="F56" s="125">
        <v>1123</v>
      </c>
      <c r="G56" s="125">
        <v>1206</v>
      </c>
      <c r="H56" s="126">
        <v>1447</v>
      </c>
    </row>
    <row r="57" spans="2:8" ht="53.25" customHeight="1" x14ac:dyDescent="0.15">
      <c r="B57" s="124"/>
      <c r="C57" s="1216" t="s">
        <v>48</v>
      </c>
      <c r="D57" s="1216"/>
      <c r="E57" s="1217"/>
      <c r="F57" s="127">
        <v>169</v>
      </c>
      <c r="G57" s="127">
        <v>176</v>
      </c>
      <c r="H57" s="128">
        <v>183</v>
      </c>
    </row>
    <row r="58" spans="2:8" ht="45.75" customHeight="1" x14ac:dyDescent="0.15">
      <c r="B58" s="129"/>
      <c r="C58" s="1204" t="s">
        <v>556</v>
      </c>
      <c r="D58" s="1205"/>
      <c r="E58" s="1206"/>
      <c r="F58" s="130">
        <v>111</v>
      </c>
      <c r="G58" s="130">
        <v>117</v>
      </c>
      <c r="H58" s="131">
        <v>123</v>
      </c>
    </row>
    <row r="59" spans="2:8" ht="45.75" customHeight="1" x14ac:dyDescent="0.15">
      <c r="B59" s="129"/>
      <c r="C59" s="1204" t="s">
        <v>557</v>
      </c>
      <c r="D59" s="1205"/>
      <c r="E59" s="1206"/>
      <c r="F59" s="130">
        <v>30</v>
      </c>
      <c r="G59" s="130">
        <v>30</v>
      </c>
      <c r="H59" s="131">
        <v>30</v>
      </c>
    </row>
    <row r="60" spans="2:8" ht="45.75" customHeight="1" x14ac:dyDescent="0.15">
      <c r="B60" s="129"/>
      <c r="C60" s="1204" t="s">
        <v>558</v>
      </c>
      <c r="D60" s="1205"/>
      <c r="E60" s="1206"/>
      <c r="F60" s="130">
        <v>24</v>
      </c>
      <c r="G60" s="130">
        <v>24</v>
      </c>
      <c r="H60" s="131">
        <v>24</v>
      </c>
    </row>
    <row r="61" spans="2:8" ht="45.75" customHeight="1" x14ac:dyDescent="0.15">
      <c r="B61" s="129"/>
      <c r="C61" s="1204" t="s">
        <v>559</v>
      </c>
      <c r="D61" s="1205"/>
      <c r="E61" s="1206"/>
      <c r="F61" s="130">
        <v>3</v>
      </c>
      <c r="G61" s="130">
        <v>4</v>
      </c>
      <c r="H61" s="131">
        <v>5</v>
      </c>
    </row>
    <row r="62" spans="2:8" ht="45.75" customHeight="1" thickBot="1" x14ac:dyDescent="0.2">
      <c r="B62" s="132"/>
      <c r="C62" s="1207" t="s">
        <v>560</v>
      </c>
      <c r="D62" s="1208"/>
      <c r="E62" s="1209"/>
      <c r="F62" s="133">
        <v>1</v>
      </c>
      <c r="G62" s="133">
        <v>1</v>
      </c>
      <c r="H62" s="134">
        <v>1</v>
      </c>
    </row>
    <row r="63" spans="2:8" ht="52.5" customHeight="1" thickBot="1" x14ac:dyDescent="0.2">
      <c r="B63" s="135"/>
      <c r="C63" s="1210" t="s">
        <v>49</v>
      </c>
      <c r="D63" s="1210"/>
      <c r="E63" s="1211"/>
      <c r="F63" s="136">
        <v>1913</v>
      </c>
      <c r="G63" s="136">
        <v>2294</v>
      </c>
      <c r="H63" s="137">
        <v>2763</v>
      </c>
    </row>
    <row r="64" spans="2:8" x14ac:dyDescent="0.15"/>
  </sheetData>
  <sheetProtection algorithmName="SHA-512" hashValue="OcI1uRLCP/VQfEKDl6cm8Xfk+a+Y1wZOHKaxfOp2V6OWvZtrdRgHVaw45WM8vKwy2EljQPbEIJekaF7FS5VxDg==" saltValue="eBKr9xdFIkxZe2qUfKpV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28966</v>
      </c>
      <c r="E3" s="156"/>
      <c r="F3" s="157">
        <v>87464</v>
      </c>
      <c r="G3" s="158"/>
      <c r="H3" s="159"/>
    </row>
    <row r="4" spans="1:8" x14ac:dyDescent="0.15">
      <c r="A4" s="160"/>
      <c r="B4" s="161"/>
      <c r="C4" s="162"/>
      <c r="D4" s="163">
        <v>11879</v>
      </c>
      <c r="E4" s="164"/>
      <c r="F4" s="165">
        <v>47479</v>
      </c>
      <c r="G4" s="166"/>
      <c r="H4" s="167"/>
    </row>
    <row r="5" spans="1:8" x14ac:dyDescent="0.15">
      <c r="A5" s="148" t="s">
        <v>518</v>
      </c>
      <c r="B5" s="153"/>
      <c r="C5" s="154"/>
      <c r="D5" s="155">
        <v>31962</v>
      </c>
      <c r="E5" s="156"/>
      <c r="F5" s="157">
        <v>96248</v>
      </c>
      <c r="G5" s="158"/>
      <c r="H5" s="159"/>
    </row>
    <row r="6" spans="1:8" x14ac:dyDescent="0.15">
      <c r="A6" s="160"/>
      <c r="B6" s="161"/>
      <c r="C6" s="162"/>
      <c r="D6" s="163">
        <v>18418</v>
      </c>
      <c r="E6" s="164"/>
      <c r="F6" s="165">
        <v>55768</v>
      </c>
      <c r="G6" s="166"/>
      <c r="H6" s="167"/>
    </row>
    <row r="7" spans="1:8" x14ac:dyDescent="0.15">
      <c r="A7" s="148" t="s">
        <v>519</v>
      </c>
      <c r="B7" s="153"/>
      <c r="C7" s="154"/>
      <c r="D7" s="155">
        <v>33362</v>
      </c>
      <c r="E7" s="156"/>
      <c r="F7" s="157">
        <v>76413</v>
      </c>
      <c r="G7" s="158"/>
      <c r="H7" s="159"/>
    </row>
    <row r="8" spans="1:8" x14ac:dyDescent="0.15">
      <c r="A8" s="160"/>
      <c r="B8" s="161"/>
      <c r="C8" s="162"/>
      <c r="D8" s="163">
        <v>15314</v>
      </c>
      <c r="E8" s="164"/>
      <c r="F8" s="165">
        <v>39658</v>
      </c>
      <c r="G8" s="166"/>
      <c r="H8" s="167"/>
    </row>
    <row r="9" spans="1:8" x14ac:dyDescent="0.15">
      <c r="A9" s="148" t="s">
        <v>520</v>
      </c>
      <c r="B9" s="153"/>
      <c r="C9" s="154"/>
      <c r="D9" s="155">
        <v>47976</v>
      </c>
      <c r="E9" s="156"/>
      <c r="F9" s="157">
        <v>66481</v>
      </c>
      <c r="G9" s="158"/>
      <c r="H9" s="159"/>
    </row>
    <row r="10" spans="1:8" x14ac:dyDescent="0.15">
      <c r="A10" s="160"/>
      <c r="B10" s="161"/>
      <c r="C10" s="162"/>
      <c r="D10" s="163">
        <v>29495</v>
      </c>
      <c r="E10" s="164"/>
      <c r="F10" s="165">
        <v>36120</v>
      </c>
      <c r="G10" s="166"/>
      <c r="H10" s="167"/>
    </row>
    <row r="11" spans="1:8" x14ac:dyDescent="0.15">
      <c r="A11" s="148" t="s">
        <v>521</v>
      </c>
      <c r="B11" s="153"/>
      <c r="C11" s="154"/>
      <c r="D11" s="155">
        <v>53853</v>
      </c>
      <c r="E11" s="156"/>
      <c r="F11" s="157">
        <v>67825</v>
      </c>
      <c r="G11" s="158"/>
      <c r="H11" s="159"/>
    </row>
    <row r="12" spans="1:8" x14ac:dyDescent="0.15">
      <c r="A12" s="160"/>
      <c r="B12" s="161"/>
      <c r="C12" s="168"/>
      <c r="D12" s="163">
        <v>42432</v>
      </c>
      <c r="E12" s="164"/>
      <c r="F12" s="165">
        <v>39417</v>
      </c>
      <c r="G12" s="166"/>
      <c r="H12" s="167"/>
    </row>
    <row r="13" spans="1:8" x14ac:dyDescent="0.15">
      <c r="A13" s="148"/>
      <c r="B13" s="153"/>
      <c r="C13" s="169"/>
      <c r="D13" s="170">
        <v>39224</v>
      </c>
      <c r="E13" s="171"/>
      <c r="F13" s="172">
        <v>78886</v>
      </c>
      <c r="G13" s="173"/>
      <c r="H13" s="159"/>
    </row>
    <row r="14" spans="1:8" x14ac:dyDescent="0.15">
      <c r="A14" s="160"/>
      <c r="B14" s="161"/>
      <c r="C14" s="162"/>
      <c r="D14" s="163">
        <v>23508</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4.21</v>
      </c>
      <c r="C19" s="174">
        <f>ROUND(VALUE(SUBSTITUTE(実質収支比率等に係る経年分析!G$48,"▲","-")),2)</f>
        <v>3.23</v>
      </c>
      <c r="D19" s="174">
        <f>ROUND(VALUE(SUBSTITUTE(実質収支比率等に係る経年分析!H$48,"▲","-")),2)</f>
        <v>2.79</v>
      </c>
      <c r="E19" s="174">
        <f>ROUND(VALUE(SUBSTITUTE(実質収支比率等に係る経年分析!I$48,"▲","-")),2)</f>
        <v>4.93</v>
      </c>
      <c r="F19" s="174">
        <f>ROUND(VALUE(SUBSTITUTE(実質収支比率等に係る経年分析!J$48,"▲","-")),2)</f>
        <v>3.45</v>
      </c>
    </row>
    <row r="20" spans="1:11" x14ac:dyDescent="0.15">
      <c r="A20" s="174" t="s">
        <v>53</v>
      </c>
      <c r="B20" s="174">
        <f>ROUND(VALUE(SUBSTITUTE(実質収支比率等に係る経年分析!F$47,"▲","-")),2)</f>
        <v>9.49</v>
      </c>
      <c r="C20" s="174">
        <f>ROUND(VALUE(SUBSTITUTE(実質収支比率等に係る経年分析!G$47,"▲","-")),2)</f>
        <v>10.37</v>
      </c>
      <c r="D20" s="174">
        <f>ROUND(VALUE(SUBSTITUTE(実質収支比率等に係る経年分析!H$47,"▲","-")),2)</f>
        <v>13.75</v>
      </c>
      <c r="E20" s="174">
        <f>ROUND(VALUE(SUBSTITUTE(実質収支比率等に係る経年分析!I$47,"▲","-")),2)</f>
        <v>20.12</v>
      </c>
      <c r="F20" s="174">
        <f>ROUND(VALUE(SUBSTITUTE(実質収支比率等に係る経年分析!J$47,"▲","-")),2)</f>
        <v>24.19</v>
      </c>
    </row>
    <row r="21" spans="1:11" x14ac:dyDescent="0.15">
      <c r="A21" s="174" t="s">
        <v>54</v>
      </c>
      <c r="B21" s="174">
        <f>IF(ISNUMBER(VALUE(SUBSTITUTE(実質収支比率等に係る経年分析!F$49,"▲","-"))),ROUND(VALUE(SUBSTITUTE(実質収支比率等に係る経年分析!F$49,"▲","-")),2),NA())</f>
        <v>0.49</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4.1100000000000003</v>
      </c>
      <c r="E21" s="174">
        <f>IF(ISNUMBER(VALUE(SUBSTITUTE(実質収支比率等に係る経年分析!I$49,"▲","-"))),ROUND(VALUE(SUBSTITUTE(実質収支比率等に係る経年分析!I$49,"▲","-")),2),NA())</f>
        <v>8.56</v>
      </c>
      <c r="F21" s="174">
        <f>IF(ISNUMBER(VALUE(SUBSTITUTE(実質収支比率等に係る経年分析!J$49,"▲","-"))),ROUND(VALUE(SUBSTITUTE(実質収支比率等に係る経年分析!J$49,"▲","-")),2),NA())</f>
        <v>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2.56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489</v>
      </c>
      <c r="E42" s="176"/>
      <c r="F42" s="176"/>
      <c r="G42" s="176">
        <f>'実質公債費比率（分子）の構造'!L$52</f>
        <v>507</v>
      </c>
      <c r="H42" s="176"/>
      <c r="I42" s="176"/>
      <c r="J42" s="176">
        <f>'実質公債費比率（分子）の構造'!M$52</f>
        <v>530</v>
      </c>
      <c r="K42" s="176"/>
      <c r="L42" s="176"/>
      <c r="M42" s="176">
        <f>'実質公債費比率（分子）の構造'!N$52</f>
        <v>555</v>
      </c>
      <c r="N42" s="176"/>
      <c r="O42" s="176"/>
      <c r="P42" s="176">
        <f>'実質公債費比率（分子）の構造'!O$52</f>
        <v>537</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54</v>
      </c>
      <c r="C45" s="176"/>
      <c r="D45" s="176"/>
      <c r="E45" s="176">
        <f>'実質公債費比率（分子）の構造'!L$49</f>
        <v>68</v>
      </c>
      <c r="F45" s="176"/>
      <c r="G45" s="176"/>
      <c r="H45" s="176">
        <f>'実質公債費比率（分子）の構造'!M$49</f>
        <v>73</v>
      </c>
      <c r="I45" s="176"/>
      <c r="J45" s="176"/>
      <c r="K45" s="176">
        <f>'実質公債費比率（分子）の構造'!N$49</f>
        <v>57</v>
      </c>
      <c r="L45" s="176"/>
      <c r="M45" s="176"/>
      <c r="N45" s="176">
        <f>'実質公債費比率（分子）の構造'!O$49</f>
        <v>58</v>
      </c>
      <c r="O45" s="176"/>
      <c r="P45" s="176"/>
    </row>
    <row r="46" spans="1:16" x14ac:dyDescent="0.15">
      <c r="A46" s="176" t="s">
        <v>64</v>
      </c>
      <c r="B46" s="176">
        <f>'実質公債費比率（分子）の構造'!K$48</f>
        <v>65</v>
      </c>
      <c r="C46" s="176"/>
      <c r="D46" s="176"/>
      <c r="E46" s="176">
        <f>'実質公債費比率（分子）の構造'!L$48</f>
        <v>63</v>
      </c>
      <c r="F46" s="176"/>
      <c r="G46" s="176"/>
      <c r="H46" s="176">
        <f>'実質公債費比率（分子）の構造'!M$48</f>
        <v>67</v>
      </c>
      <c r="I46" s="176"/>
      <c r="J46" s="176"/>
      <c r="K46" s="176">
        <f>'実質公債費比率（分子）の構造'!N$48</f>
        <v>88</v>
      </c>
      <c r="L46" s="176"/>
      <c r="M46" s="176"/>
      <c r="N46" s="176">
        <f>'実質公債費比率（分子）の構造'!O$48</f>
        <v>109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525</v>
      </c>
      <c r="C49" s="176"/>
      <c r="D49" s="176"/>
      <c r="E49" s="176">
        <f>'実質公債費比率（分子）の構造'!L$45</f>
        <v>518</v>
      </c>
      <c r="F49" s="176"/>
      <c r="G49" s="176"/>
      <c r="H49" s="176">
        <f>'実質公債費比率（分子）の構造'!M$45</f>
        <v>536</v>
      </c>
      <c r="I49" s="176"/>
      <c r="J49" s="176"/>
      <c r="K49" s="176">
        <f>'実質公債費比率（分子）の構造'!N$45</f>
        <v>562</v>
      </c>
      <c r="L49" s="176"/>
      <c r="M49" s="176"/>
      <c r="N49" s="176">
        <f>'実質公債費比率（分子）の構造'!O$45</f>
        <v>639</v>
      </c>
      <c r="O49" s="176"/>
      <c r="P49" s="176"/>
    </row>
    <row r="50" spans="1:16" x14ac:dyDescent="0.15">
      <c r="A50" s="176" t="s">
        <v>67</v>
      </c>
      <c r="B50" s="176" t="e">
        <f>NA()</f>
        <v>#N/A</v>
      </c>
      <c r="C50" s="176">
        <f>IF(ISNUMBER('実質公債費比率（分子）の構造'!K$53),'実質公債費比率（分子）の構造'!K$53,NA())</f>
        <v>156</v>
      </c>
      <c r="D50" s="176" t="e">
        <f>NA()</f>
        <v>#N/A</v>
      </c>
      <c r="E50" s="176" t="e">
        <f>NA()</f>
        <v>#N/A</v>
      </c>
      <c r="F50" s="176">
        <f>IF(ISNUMBER('実質公債費比率（分子）の構造'!L$53),'実質公債費比率（分子）の構造'!L$53,NA())</f>
        <v>143</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153</v>
      </c>
      <c r="M50" s="176" t="e">
        <f>NA()</f>
        <v>#N/A</v>
      </c>
      <c r="N50" s="176" t="e">
        <f>NA()</f>
        <v>#N/A</v>
      </c>
      <c r="O50" s="176">
        <f>IF(ISNUMBER('実質公債費比率（分子）の構造'!O$53),'実質公債費比率（分子）の構造'!O$53,NA())</f>
        <v>270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6438</v>
      </c>
      <c r="E56" s="175"/>
      <c r="F56" s="175"/>
      <c r="G56" s="175">
        <f>'将来負担比率（分子）の構造'!J$52</f>
        <v>6474</v>
      </c>
      <c r="H56" s="175"/>
      <c r="I56" s="175"/>
      <c r="J56" s="175">
        <f>'将来負担比率（分子）の構造'!K$52</f>
        <v>6460</v>
      </c>
      <c r="K56" s="175"/>
      <c r="L56" s="175"/>
      <c r="M56" s="175">
        <f>'将来負担比率（分子）の構造'!L$52</f>
        <v>6154</v>
      </c>
      <c r="N56" s="175"/>
      <c r="O56" s="175"/>
      <c r="P56" s="175">
        <f>'将来負担比率（分子）の構造'!M$52</f>
        <v>5799</v>
      </c>
    </row>
    <row r="57" spans="1:16" x14ac:dyDescent="0.15">
      <c r="A57" s="175" t="s">
        <v>42</v>
      </c>
      <c r="B57" s="175"/>
      <c r="C57" s="175"/>
      <c r="D57" s="175">
        <f>'将来負担比率（分子）の構造'!I$51</f>
        <v>1061</v>
      </c>
      <c r="E57" s="175"/>
      <c r="F57" s="175"/>
      <c r="G57" s="175">
        <f>'将来負担比率（分子）の構造'!J$51</f>
        <v>1125</v>
      </c>
      <c r="H57" s="175"/>
      <c r="I57" s="175"/>
      <c r="J57" s="175">
        <f>'将来負担比率（分子）の構造'!K$51</f>
        <v>1160</v>
      </c>
      <c r="K57" s="175"/>
      <c r="L57" s="175"/>
      <c r="M57" s="175">
        <f>'将来負担比率（分子）の構造'!L$51</f>
        <v>1148</v>
      </c>
      <c r="N57" s="175"/>
      <c r="O57" s="175"/>
      <c r="P57" s="175">
        <f>'将来負担比率（分子）の構造'!M$51</f>
        <v>1108</v>
      </c>
    </row>
    <row r="58" spans="1:16" x14ac:dyDescent="0.15">
      <c r="A58" s="175" t="s">
        <v>41</v>
      </c>
      <c r="B58" s="175"/>
      <c r="C58" s="175"/>
      <c r="D58" s="175">
        <f>'将来負担比率（分子）の構造'!I$50</f>
        <v>1173</v>
      </c>
      <c r="E58" s="175"/>
      <c r="F58" s="175"/>
      <c r="G58" s="175">
        <f>'将来負担比率（分子）の構造'!J$50</f>
        <v>1247</v>
      </c>
      <c r="H58" s="175"/>
      <c r="I58" s="175"/>
      <c r="J58" s="175">
        <f>'将来負担比率（分子）の構造'!K$50</f>
        <v>2133</v>
      </c>
      <c r="K58" s="175"/>
      <c r="L58" s="175"/>
      <c r="M58" s="175">
        <f>'将来負担比率（分子）の構造'!L$50</f>
        <v>2578</v>
      </c>
      <c r="N58" s="175"/>
      <c r="O58" s="175"/>
      <c r="P58" s="175">
        <f>'将来負担比率（分子）の構造'!M$50</f>
        <v>3044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893</v>
      </c>
      <c r="C62" s="175"/>
      <c r="D62" s="175"/>
      <c r="E62" s="175">
        <f>'将来負担比率（分子）の構造'!J$45</f>
        <v>875</v>
      </c>
      <c r="F62" s="175"/>
      <c r="G62" s="175"/>
      <c r="H62" s="175">
        <f>'将来負担比率（分子）の構造'!K$45</f>
        <v>827</v>
      </c>
      <c r="I62" s="175"/>
      <c r="J62" s="175"/>
      <c r="K62" s="175">
        <f>'将来負担比率（分子）の構造'!L$45</f>
        <v>761</v>
      </c>
      <c r="L62" s="175"/>
      <c r="M62" s="175"/>
      <c r="N62" s="175">
        <f>'将来負担比率（分子）の構造'!M$45</f>
        <v>727</v>
      </c>
      <c r="O62" s="175"/>
      <c r="P62" s="175"/>
    </row>
    <row r="63" spans="1:16" x14ac:dyDescent="0.15">
      <c r="A63" s="175" t="s">
        <v>34</v>
      </c>
      <c r="B63" s="175">
        <f>'将来負担比率（分子）の構造'!I$44</f>
        <v>502</v>
      </c>
      <c r="C63" s="175"/>
      <c r="D63" s="175"/>
      <c r="E63" s="175">
        <f>'将来負担比率（分子）の構造'!J$44</f>
        <v>479</v>
      </c>
      <c r="F63" s="175"/>
      <c r="G63" s="175"/>
      <c r="H63" s="175">
        <f>'将来負担比率（分子）の構造'!K$44</f>
        <v>481</v>
      </c>
      <c r="I63" s="175"/>
      <c r="J63" s="175"/>
      <c r="K63" s="175">
        <f>'将来負担比率（分子）の構造'!L$44</f>
        <v>439</v>
      </c>
      <c r="L63" s="175"/>
      <c r="M63" s="175"/>
      <c r="N63" s="175">
        <f>'将来負担比率（分子）の構造'!M$44</f>
        <v>389</v>
      </c>
      <c r="O63" s="175"/>
      <c r="P63" s="175"/>
    </row>
    <row r="64" spans="1:16" x14ac:dyDescent="0.15">
      <c r="A64" s="175" t="s">
        <v>33</v>
      </c>
      <c r="B64" s="175">
        <f>'将来負担比率（分子）の構造'!I$43</f>
        <v>1219</v>
      </c>
      <c r="C64" s="175"/>
      <c r="D64" s="175"/>
      <c r="E64" s="175">
        <f>'将来負担比率（分子）の構造'!J$43</f>
        <v>1233</v>
      </c>
      <c r="F64" s="175"/>
      <c r="G64" s="175"/>
      <c r="H64" s="175">
        <f>'将来負担比率（分子）の構造'!K$43</f>
        <v>1235</v>
      </c>
      <c r="I64" s="175"/>
      <c r="J64" s="175"/>
      <c r="K64" s="175">
        <f>'将来負担比率（分子）の構造'!L$43</f>
        <v>1258</v>
      </c>
      <c r="L64" s="175"/>
      <c r="M64" s="175"/>
      <c r="N64" s="175">
        <f>'将来負担比率（分子）の構造'!M$43</f>
        <v>1436</v>
      </c>
      <c r="O64" s="175"/>
      <c r="P64" s="175"/>
    </row>
    <row r="65" spans="1:16" x14ac:dyDescent="0.15">
      <c r="A65" s="175" t="s">
        <v>32</v>
      </c>
      <c r="B65" s="175">
        <f>'将来負担比率（分子）の構造'!I$42</f>
        <v>8</v>
      </c>
      <c r="C65" s="175"/>
      <c r="D65" s="175"/>
      <c r="E65" s="175">
        <f>'将来負担比率（分子）の構造'!J$42</f>
        <v>7</v>
      </c>
      <c r="F65" s="175"/>
      <c r="G65" s="175"/>
      <c r="H65" s="175">
        <f>'将来負担比率（分子）の構造'!K$42</f>
        <v>6</v>
      </c>
      <c r="I65" s="175"/>
      <c r="J65" s="175"/>
      <c r="K65" s="175">
        <f>'将来負担比率（分子）の構造'!L$42</f>
        <v>33</v>
      </c>
      <c r="L65" s="175"/>
      <c r="M65" s="175"/>
      <c r="N65" s="175">
        <f>'将来負担比率（分子）の構造'!M$42</f>
        <v>55</v>
      </c>
      <c r="O65" s="175"/>
      <c r="P65" s="175"/>
    </row>
    <row r="66" spans="1:16" x14ac:dyDescent="0.15">
      <c r="A66" s="175" t="s">
        <v>31</v>
      </c>
      <c r="B66" s="175">
        <f>'将来負担比率（分子）の構造'!I$41</f>
        <v>6390</v>
      </c>
      <c r="C66" s="175"/>
      <c r="D66" s="175"/>
      <c r="E66" s="175">
        <f>'将来負担比率（分子）の構造'!J$41</f>
        <v>6522</v>
      </c>
      <c r="F66" s="175"/>
      <c r="G66" s="175"/>
      <c r="H66" s="175">
        <f>'将来負担比率（分子）の構造'!K$41</f>
        <v>6714</v>
      </c>
      <c r="I66" s="175"/>
      <c r="J66" s="175"/>
      <c r="K66" s="175">
        <f>'将来負担比率（分子）の構造'!L$41</f>
        <v>6838</v>
      </c>
      <c r="L66" s="175"/>
      <c r="M66" s="175"/>
      <c r="N66" s="175">
        <f>'将来負担比率（分子）の構造'!M$41</f>
        <v>6887</v>
      </c>
      <c r="O66" s="175"/>
      <c r="P66" s="175"/>
    </row>
    <row r="67" spans="1:16" x14ac:dyDescent="0.15">
      <c r="A67" s="175" t="s">
        <v>71</v>
      </c>
      <c r="B67" s="175" t="e">
        <f>NA()</f>
        <v>#N/A</v>
      </c>
      <c r="C67" s="175">
        <f>IF(ISNUMBER('将来負担比率（分子）の構造'!I$53), IF('将来負担比率（分子）の構造'!I$53 &lt; 0, 0, '将来負担比率（分子）の構造'!I$53), NA())</f>
        <v>340</v>
      </c>
      <c r="D67" s="175" t="e">
        <f>NA()</f>
        <v>#N/A</v>
      </c>
      <c r="E67" s="175" t="e">
        <f>NA()</f>
        <v>#N/A</v>
      </c>
      <c r="F67" s="175">
        <f>IF(ISNUMBER('将来負担比率（分子）の構造'!J$53), IF('将来負担比率（分子）の構造'!J$53 &lt; 0, 0, '将来負担比率（分子）の構造'!J$53), NA())</f>
        <v>271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622</v>
      </c>
      <c r="C72" s="179">
        <f>基金残高に係る経年分析!G55</f>
        <v>912</v>
      </c>
      <c r="D72" s="179">
        <f>基金残高に係る経年分析!H55</f>
        <v>1133</v>
      </c>
    </row>
    <row r="73" spans="1:16" x14ac:dyDescent="0.15">
      <c r="A73" s="178" t="s">
        <v>74</v>
      </c>
      <c r="B73" s="179">
        <f>基金残高に係る経年分析!F56</f>
        <v>1123</v>
      </c>
      <c r="C73" s="179">
        <f>基金残高に係る経年分析!G56</f>
        <v>1206</v>
      </c>
      <c r="D73" s="179">
        <f>基金残高に係る経年分析!H56</f>
        <v>1447</v>
      </c>
    </row>
    <row r="74" spans="1:16" x14ac:dyDescent="0.15">
      <c r="A74" s="178" t="s">
        <v>75</v>
      </c>
      <c r="B74" s="179">
        <f>基金残高に係る経年分析!F57</f>
        <v>169</v>
      </c>
      <c r="C74" s="179">
        <f>基金残高に係る経年分析!G57</f>
        <v>176</v>
      </c>
      <c r="D74" s="179">
        <f>基金残高に係る経年分析!H57</f>
        <v>183</v>
      </c>
    </row>
  </sheetData>
  <sheetProtection algorithmName="SHA-512" hashValue="aoKcm5HCpfc22AhKZLb55kH1FR/lm8xmsw08xTBlkAZzoEOP36qDSMRWgfiYLzcF+pLTjLsMVCdddl3G9cux6g==" saltValue="G6C/m4f9GLeLtFMzLvN3t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晶</dc:creator>
  <cp:lastModifiedBy>山口　滝平</cp:lastModifiedBy>
  <cp:lastPrinted>2025-03-21T04:27:46Z</cp:lastPrinted>
  <dcterms:created xsi:type="dcterms:W3CDTF">2025-03-06T10:47:01Z</dcterms:created>
  <dcterms:modified xsi:type="dcterms:W3CDTF">2025-03-26T04:34:42Z</dcterms:modified>
</cp:coreProperties>
</file>