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D:\各課専用\自治振興課\06税財政担当（財政）\06 決算統計\15 財政比較分析表／歳出比較分析表→資料集へ\令和５年度決算\02 ①３月公表分【㉙～新規】\07 最終版【HP公開用】\"/>
    </mc:Choice>
  </mc:AlternateContent>
  <xr:revisionPtr revIDLastSave="0" documentId="13_ncr:1_{D6E85943-574C-4AAA-A051-34AA909FB9B4}" xr6:coauthVersionLast="36" xr6:coauthVersionMax="47" xr10:uidLastSave="{00000000-0000-0000-0000-000000000000}"/>
  <bookViews>
    <workbookView xWindow="0" yWindow="0" windowWidth="28800" windowHeight="1138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C36"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l="1"/>
  <c r="AM34" i="10"/>
  <c r="AM35" i="10" s="1"/>
  <c r="AM36" i="10" s="1"/>
  <c r="BW34" i="10"/>
  <c r="BW35" i="10" s="1"/>
  <c r="BW36" i="10" s="1"/>
  <c r="BW37" i="10" s="1"/>
  <c r="BW38" i="10" s="1"/>
  <c r="BW39" i="10" s="1"/>
  <c r="BW40" i="10" s="1"/>
  <c r="BW41" i="10" s="1"/>
  <c r="CO34" i="10" l="1"/>
  <c r="CO35" i="10" s="1"/>
</calcChain>
</file>

<file path=xl/sharedStrings.xml><?xml version="1.0" encoding="utf-8"?>
<sst xmlns="http://schemas.openxmlformats.org/spreadsheetml/2006/main" count="1070" uniqueCount="566">
  <si>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</si>
  <si>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</si>
  <si>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</si>
  <si>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</si>
  <si>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</si>
  <si>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</si>
  <si>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</si>
  <si>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</si>
  <si>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</si>
  <si>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</si>
  <si>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</si>
  <si>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</si>
  <si>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</si>
  <si>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</si>
  <si>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</si>
  <si>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</si>
  <si>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</si>
  <si>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</si>
  <si>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</si>
  <si>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</si>
  <si>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</si>
  <si>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</si>
  <si>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</si>
  <si>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</si>
  <si>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</si>
  <si>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</si>
  <si>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</si>
  <si>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</si>
  <si>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</si>
  <si>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</si>
  <si>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</si>
  <si>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</si>
  <si>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</si>
  <si>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</si>
  <si>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</si>
  <si>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</si>
  <si>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</si>
  <si>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</si>
  <si>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</si>
  <si>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</si>
  <si>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</si>
  <si>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</si>
  <si>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</si>
  <si>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</si>
  <si>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</si>
  <si>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</si>
  <si>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</si>
  <si>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</si>
  <si>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</si>
  <si>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</si>
  <si>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</si>
  <si>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</si>
  <si>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</si>
  <si>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</si>
  <si>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</si>
  <si>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</si>
  <si>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</si>
  <si>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</si>
  <si>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</si>
  <si>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</si>
  <si>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</si>
  <si>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</si>
  <si>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</si>
  <si>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</si>
  <si>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</si>
  <si>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</si>
  <si>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</si>
  <si>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</si>
  <si>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</si>
  <si>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</si>
  <si>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</si>
  <si>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</si>
  <si>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</si>
  <si>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</si>
  <si>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</si>
  <si>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</si>
  <si>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</si>
  <si>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</si>
  <si>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</si>
  <si>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京都府</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</si>
  <si>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</si>
  <si>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</si>
  <si>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</si>
  <si>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</si>
  <si>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</si>
  <si>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</si>
  <si>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</si>
  <si>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</si>
  <si>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</si>
  <si>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</si>
  <si>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</si>
  <si>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</si>
  <si>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</si>
  <si>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</si>
  <si>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京田辺市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</si>
  <si>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</si>
  <si>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</si>
  <si>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</si>
  <si>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</si>
  <si>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</si>
  <si>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</si>
  <si>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</si>
  <si>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</si>
  <si>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</si>
  <si>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</si>
  <si>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</si>
  <si>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</si>
  <si>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</si>
  <si>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</si>
  <si>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</si>
  <si>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</si>
  <si>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</si>
  <si>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</si>
  <si>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</si>
  <si>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</si>
  <si>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</si>
  <si>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</si>
  <si>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</si>
  <si>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4.1</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</si>
  <si>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</si>
  <si>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</si>
  <si>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</si>
  <si>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</si>
  <si>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</si>
  <si>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</si>
  <si>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</si>
  <si>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</si>
  <si>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</si>
  <si>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</si>
  <si>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</si>
  <si>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</si>
  <si>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</si>
  <si>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</si>
  <si>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</si>
  <si>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</si>
  <si>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</si>
  <si>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</si>
  <si>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</si>
  <si>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</si>
  <si>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</si>
  <si>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</si>
  <si>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</si>
  <si>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</si>
  <si>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</si>
  <si>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</si>
  <si>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</si>
  <si>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</si>
  <si>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</si>
  <si>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</si>
  <si>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</si>
  <si>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</si>
  <si>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</si>
  <si>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</si>
  <si>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</si>
  <si>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</si>
  <si>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</si>
  <si>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</si>
  <si>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</si>
  <si>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</si>
  <si>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</si>
  <si>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</si>
  <si>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</si>
  <si>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</si>
  <si>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</si>
  <si>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</si>
  <si>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</si>
  <si>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</si>
  <si>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</si>
  <si>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</si>
  <si>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</si>
  <si>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</si>
  <si>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</si>
  <si>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</si>
  <si>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</si>
  <si>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</si>
  <si>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</si>
  <si>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</si>
  <si>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</si>
  <si>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</si>
  <si>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</si>
  <si>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</si>
  <si>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</si>
  <si>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</si>
  <si>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</si>
  <si>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</si>
  <si>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</si>
  <si>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</si>
  <si>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</si>
  <si>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</si>
  <si>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</si>
  <si>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</si>
  <si>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</si>
  <si>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</si>
  <si>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</si>
  <si>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</si>
  <si>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</si>
  <si>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</si>
  <si>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</si>
  <si>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</si>
  <si>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</si>
  <si>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</si>
  <si>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</si>
  <si>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</si>
  <si>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京都府京田辺市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</si>
  <si>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</si>
  <si>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</si>
  <si>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</si>
  <si>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</si>
  <si>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</si>
  <si>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</si>
  <si>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</si>
  <si>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</si>
  <si>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</si>
  <si>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</si>
  <si>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</si>
  <si>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</si>
  <si>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</si>
  <si>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</si>
  <si>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</si>
  <si>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</si>
  <si>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</si>
  <si>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</si>
  <si>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</si>
  <si>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</si>
  <si>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</si>
  <si>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</si>
  <si>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</si>
  <si>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</si>
  <si>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</si>
  <si>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</si>
  <si>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</si>
  <si>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</si>
  <si>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</si>
  <si>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</si>
  <si>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</si>
  <si>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</si>
  <si>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</si>
  <si>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</si>
  <si>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</si>
  <si>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</si>
  <si>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</si>
  <si>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</si>
  <si>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</si>
  <si>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</si>
  <si>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</si>
  <si>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</si>
  <si>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</si>
  <si>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</si>
  <si>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</si>
  <si>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</si>
  <si>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</si>
  <si>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</si>
  <si>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</si>
  <si>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</si>
  <si>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</si>
  <si>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</si>
  <si>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</si>
  <si>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</si>
  <si>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</si>
  <si>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</si>
  <si>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</si>
  <si>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</si>
  <si>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</si>
  <si>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</si>
  <si>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</si>
  <si>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</si>
  <si>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</si>
  <si>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</si>
  <si>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</si>
  <si>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</si>
  <si>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</si>
  <si>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</si>
  <si>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</si>
  <si>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</si>
  <si>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</si>
  <si>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</si>
  <si>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</si>
  <si>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</si>
  <si>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</si>
  <si>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</si>
  <si>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</si>
  <si>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</si>
  <si>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</si>
  <si>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</si>
  <si>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</si>
  <si>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</si>
  <si>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</si>
  <si>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</si>
  <si>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</si>
  <si>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</si>
  <si>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</si>
  <si>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</si>
  <si>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</si>
  <si>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</si>
  <si>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</si>
  <si>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</si>
  <si>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</si>
  <si>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</si>
  <si>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</si>
  <si>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</si>
  <si>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</si>
  <si>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</si>
  <si>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</si>
  <si>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</si>
  <si>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</si>
  <si>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</si>
  <si>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</si>
  <si>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</si>
  <si>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</si>
  <si>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</si>
  <si>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</si>
  <si>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</si>
  <si>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</si>
  <si>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</si>
  <si>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</si>
  <si>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</si>
  <si>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</si>
  <si>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</si>
  <si>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</si>
  <si>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</si>
  <si>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</si>
  <si>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</si>
  <si>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</si>
  <si>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</si>
  <si>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</si>
  <si>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</si>
  <si>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</si>
  <si>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</si>
  <si>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</si>
  <si>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</si>
  <si>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</si>
  <si>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</si>
  <si>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</si>
  <si>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</si>
  <si>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</si>
  <si>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</si>
  <si>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</si>
  <si>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</si>
  <si>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</si>
  <si>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</si>
  <si>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</si>
  <si>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</si>
  <si>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</si>
  <si>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</si>
  <si>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</si>
  <si>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</si>
  <si>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</si>
  <si>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</si>
  <si>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</si>
  <si>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</si>
  <si>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</si>
  <si>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</si>
  <si>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</si>
  <si>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</si>
  <si>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京都府京田辺市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</si>
  <si>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</si>
  <si>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</si>
  <si>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</si>
  <si>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</si>
  <si>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</si>
  <si>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</si>
  <si>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</si>
  <si>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</si>
  <si>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</si>
  <si>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</si>
  <si>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</si>
  <si>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</si>
  <si>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</si>
  <si>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</si>
  <si>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</si>
  <si>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</si>
  <si>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</si>
  <si>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</si>
  <si>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</si>
  <si>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</si>
  <si>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休日応急診療所特別会計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</si>
  <si>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</si>
  <si>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</si>
  <si>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</si>
  <si>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</si>
  <si>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</si>
  <si>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</si>
  <si>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</si>
  <si>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</si>
  <si>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</si>
  <si>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</si>
  <si>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</si>
  <si>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</si>
  <si>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</si>
  <si>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</si>
  <si>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</si>
  <si>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</si>
  <si>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</si>
  <si>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</si>
  <si>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公共下水道事業会計</t>
    <phoneticPr fontId="5"/>
  </si>
  <si>
    <t>農業集落排水事業会計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</si>
  <si>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</si>
  <si>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</si>
  <si>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</si>
  <si>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</si>
  <si>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</si>
  <si>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</si>
  <si>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</si>
  <si>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</si>
  <si>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</si>
  <si>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</si>
  <si>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</si>
  <si>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</si>
  <si>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</si>
  <si>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</si>
  <si>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</si>
  <si>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</si>
  <si>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</si>
  <si>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</si>
  <si>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</si>
  <si>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</si>
  <si>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</si>
  <si>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</si>
  <si>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</si>
  <si>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</si>
  <si>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</si>
  <si>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</si>
  <si>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</si>
  <si>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</si>
  <si>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</si>
  <si>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</si>
  <si>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</si>
  <si>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</si>
  <si>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</si>
  <si>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</si>
  <si>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</si>
  <si>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</si>
  <si>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</si>
  <si>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</si>
  <si>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</si>
  <si>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</si>
  <si>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</si>
  <si>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</si>
  <si>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</si>
  <si>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</si>
  <si>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</si>
  <si>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</si>
  <si>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</si>
  <si>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</si>
  <si>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</si>
  <si>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</si>
  <si>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</si>
  <si>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</si>
  <si>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</si>
  <si>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</si>
  <si>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</si>
  <si>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</si>
  <si>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</si>
  <si>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</si>
  <si>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</si>
  <si>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</si>
  <si>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</si>
  <si>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</si>
  <si>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</si>
  <si>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</si>
  <si>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</si>
  <si>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</si>
  <si>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</si>
  <si>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</si>
  <si>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</si>
  <si>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</si>
  <si>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</si>
  <si>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</si>
  <si>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</si>
  <si>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</si>
  <si>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</si>
  <si>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</si>
  <si>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</si>
  <si>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</si>
  <si>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</si>
  <si>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</si>
  <si>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</si>
  <si>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</si>
  <si>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</si>
  <si>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</si>
  <si>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</si>
  <si>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</si>
  <si>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</si>
  <si>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</si>
  <si>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</si>
  <si>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</si>
  <si>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</si>
  <si>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</si>
  <si>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</si>
  <si>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</si>
  <si>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</si>
  <si>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</si>
  <si>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</si>
  <si>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</si>
  <si>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</si>
  <si>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</si>
  <si>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</si>
  <si>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</si>
  <si>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</si>
  <si>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</si>
  <si>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</si>
  <si>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</si>
  <si>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</si>
  <si>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</si>
  <si>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</si>
  <si>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</si>
  <si>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</si>
  <si>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</si>
  <si>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</si>
  <si>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</si>
  <si>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</si>
  <si>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</si>
  <si>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</si>
  <si>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</si>
  <si>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</si>
  <si>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</si>
  <si>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</si>
  <si>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</si>
  <si>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</si>
  <si>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</si>
  <si>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</si>
  <si>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</si>
  <si>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</si>
  <si>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</si>
  <si>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</si>
  <si>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</si>
  <si>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</si>
  <si>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</si>
  <si>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</si>
  <si>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</si>
  <si>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</si>
  <si>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0.69</t>
  </si>
  <si>
    <t>▲ 2.57</t>
  </si>
  <si>
    <t>▲ 1.82</t>
  </si>
  <si>
    <t>水道事業会計</t>
  </si>
  <si>
    <t>公共下水道事業会計</t>
  </si>
  <si>
    <t>一般会計</t>
  </si>
  <si>
    <t>国民健康保険特別会計</t>
  </si>
  <si>
    <t>介護保険特別会計</t>
  </si>
  <si>
    <t>農業集落排水事業会計</t>
  </si>
  <si>
    <t>休日応急診療所特別会計</t>
  </si>
  <si>
    <t>後期高齢者医療特別会計</t>
  </si>
  <si>
    <t>▲ 0.00</t>
  </si>
  <si>
    <t>その他会計（赤字）</t>
  </si>
  <si>
    <t>その他会計（黒字）</t>
  </si>
  <si>
    <t>R01</t>
    <phoneticPr fontId="5"/>
  </si>
  <si>
    <t>R02</t>
    <phoneticPr fontId="5"/>
  </si>
  <si>
    <t>R03</t>
    <phoneticPr fontId="5"/>
  </si>
  <si>
    <t>R04</t>
    <phoneticPr fontId="5"/>
  </si>
  <si>
    <t>R05</t>
    <phoneticPr fontId="5"/>
  </si>
  <si>
    <t>-</t>
    <phoneticPr fontId="2"/>
  </si>
  <si>
    <t>京都府市町村職員退職手当組合</t>
  </si>
  <si>
    <t>京都府自治会館管理組合</t>
  </si>
  <si>
    <t>京都府住宅新築資金等貸付事業管理組合（一般会計）</t>
  </si>
  <si>
    <t>京都府住宅新築資金等貸付事業管理組合（特別会計）</t>
  </si>
  <si>
    <t>京都府後期高齢者医療広域連合（一般会計）</t>
  </si>
  <si>
    <t>京都府後期高齢者医療広域連合（特別会計）</t>
  </si>
  <si>
    <t>京都地方税機構（一般会計）</t>
  </si>
  <si>
    <t>枚方京田辺環境施設組合</t>
    <rPh sb="0" eb="2">
      <t>ヒラカタ</t>
    </rPh>
    <rPh sb="2" eb="5">
      <t>キョウタナベ</t>
    </rPh>
    <rPh sb="5" eb="7">
      <t>カンキョウ</t>
    </rPh>
    <rPh sb="7" eb="9">
      <t>シセツ</t>
    </rPh>
    <rPh sb="9" eb="11">
      <t>クミアイ</t>
    </rPh>
    <phoneticPr fontId="2"/>
  </si>
  <si>
    <t>京田辺市都市緑化協会</t>
  </si>
  <si>
    <t>学研都市京都土地開発公社</t>
  </si>
  <si>
    <t>文化施設整備基金</t>
    <phoneticPr fontId="5"/>
  </si>
  <si>
    <t>開発関連公共施設整備基金</t>
    <phoneticPr fontId="2"/>
  </si>
  <si>
    <t>環境衛生センター基金</t>
    <phoneticPr fontId="2"/>
  </si>
  <si>
    <t>開発行為等関連公園基金</t>
    <phoneticPr fontId="2"/>
  </si>
  <si>
    <t>福祉基金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</si>
</sst>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45483</c:v>
                </c:pt>
                <c:pt idx="2">
                  <c:v>45945</c:v>
                </c:pt>
                <c:pt idx="3">
                  <c:v>44475</c:v>
                </c:pt>
                <c:pt idx="4">
                  <c:v>45982</c:v>
                </c:pt>
              </c:numCache>
            </c:numRef>
          </c:val>
          <c:smooth val="0"/>
          <c:extLst>
            <c:ext xmlns:c16="http://schemas.microsoft.com/office/drawing/2014/chart" uri="{C3380CC4-5D6E-409C-BE32-E72D297353CC}">
              <c16:uniqueId val="{00000000-1B05-4A47-9952-90958EC39E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24751</c:v>
                </c:pt>
                <c:pt idx="1">
                  <c:v>30918</c:v>
                </c:pt>
                <c:pt idx="2">
                  <c:v>28535</c:v>
                </c:pt>
                <c:pt idx="3">
                  <c:v>76278</c:v>
                </c:pt>
                <c:pt idx="4">
                  <c:v>89896</c:v>
                </c:pt>
              </c:numCache>
            </c:numRef>
          </c:val>
          <c:smooth val="0"/>
          <c:extLst>
            <c:ext xmlns:c16="http://schemas.microsoft.com/office/drawing/2014/chart" uri="{C3380CC4-5D6E-409C-BE32-E72D297353CC}">
              <c16:uniqueId val="{00000001-1B05-4A47-9952-90958EC39E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2.36</c:v>
                </c:pt>
                <c:pt idx="1">
                  <c:v>4.74</c:v>
                </c:pt>
                <c:pt idx="2">
                  <c:v>5.07</c:v>
                </c:pt>
                <c:pt idx="3">
                  <c:v>3.13</c:v>
                </c:pt>
                <c:pt idx="4">
                  <c:v>1.28</c:v>
                </c:pt>
              </c:numCache>
            </c:numRef>
          </c:val>
          <c:extLst>
            <c:ext xmlns:c16="http://schemas.microsoft.com/office/drawing/2014/chart" uri="{C3380CC4-5D6E-409C-BE32-E72D297353CC}">
              <c16:uniqueId val="{00000000-4023-4466-BF66-B480737609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10.37</c:v>
                </c:pt>
                <c:pt idx="1">
                  <c:v>9.73</c:v>
                </c:pt>
                <c:pt idx="2">
                  <c:v>11.45</c:v>
                </c:pt>
                <c:pt idx="3">
                  <c:v>11.21</c:v>
                </c:pt>
                <c:pt idx="4">
                  <c:v>10.9</c:v>
                </c:pt>
              </c:numCache>
            </c:numRef>
          </c:val>
          <c:extLst>
            <c:ext xmlns:c16="http://schemas.microsoft.com/office/drawing/2014/chart" uri="{C3380CC4-5D6E-409C-BE32-E72D297353CC}">
              <c16:uniqueId val="{00000001-4023-4466-BF66-B480737609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-0.69</c:v>
                </c:pt>
                <c:pt idx="1">
                  <c:v>2.34</c:v>
                </c:pt>
                <c:pt idx="2">
                  <c:v>2.83</c:v>
                </c:pt>
                <c:pt idx="3">
                  <c:v>-2.57</c:v>
                </c:pt>
                <c:pt idx="4">
                  <c:v>-1.82</c:v>
                </c:pt>
              </c:numCache>
            </c:numRef>
          </c:val>
          <c:smooth val="0"/>
          <c:extLst>
            <c:ext xmlns:c16="http://schemas.microsoft.com/office/drawing/2014/chart" uri="{C3380CC4-5D6E-409C-BE32-E72D297353CC}">
              <c16:uniqueId val="{00000002-4023-4466-BF66-B480737609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228-4608-A990-3FE6B55AD9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228-4608-A990-3FE6B55AD9F3}"/>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228-4608-A990-3FE6B55AD9F3}"/>
            </c:ext>
          </c:extLst>
        </c:ser>
        <c:ser>
          <c:idx val="3"/>
          <c:order val="3"/>
          <c:tx>
            <c:strRef>
              <c:f>データシート!$A$30</c:f>
              <c:strCache>
                <c:ptCount val="1"/>
                <c:pt idx="0">
                  <c:v>休日応急診療所特別会計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3-1228-4608-A990-3FE6B55AD9F3}"/>
            </c:ext>
          </c:extLst>
        </c:ser>
        <c:ser>
          <c:idx val="4"/>
          <c:order val="4"/>
          <c:tx>
            <c:strRef>
              <c:f>データシート!$A$31</c:f>
              <c:strCache>
                <c:ptCount val="1"/>
                <c:pt idx="0">
                  <c:v>農業集落排水事業会計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0.11</c:v>
                </c:pt>
                <c:pt idx="2">
                  <c:v>#N/A</c:v>
                </c:pt>
                <c:pt idx="3">
                  <c:v>0.16</c:v>
                </c:pt>
                <c:pt idx="4">
                  <c:v>#N/A</c:v>
                </c:pt>
                <c:pt idx="5">
                  <c:v>0.25</c:v>
                </c:pt>
                <c:pt idx="6">
                  <c:v>#N/A</c:v>
                </c:pt>
                <c:pt idx="7">
                  <c:v>0.33</c:v>
                </c:pt>
                <c:pt idx="8">
                  <c:v>#N/A</c:v>
                </c:pt>
                <c:pt idx="9">
                  <c:v>0.43</c:v>
                </c:pt>
              </c:numCache>
            </c:numRef>
          </c:val>
          <c:extLst>
            <c:ext xmlns:c16="http://schemas.microsoft.com/office/drawing/2014/chart" uri="{C3380CC4-5D6E-409C-BE32-E72D297353CC}">
              <c16:uniqueId val="{00000004-1228-4608-A990-3FE6B55AD9F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0.59</c:v>
                </c:pt>
                <c:pt idx="2">
                  <c:v>#N/A</c:v>
                </c:pt>
                <c:pt idx="3">
                  <c:v>0.67</c:v>
                </c:pt>
                <c:pt idx="4">
                  <c:v>#N/A</c:v>
                </c:pt>
                <c:pt idx="5">
                  <c:v>0.89</c:v>
                </c:pt>
                <c:pt idx="6">
                  <c:v>#N/A</c:v>
                </c:pt>
                <c:pt idx="7">
                  <c:v>0.85</c:v>
                </c:pt>
                <c:pt idx="8">
                  <c:v>#N/A</c:v>
                </c:pt>
                <c:pt idx="9">
                  <c:v>0.76</c:v>
                </c:pt>
              </c:numCache>
            </c:numRef>
          </c:val>
          <c:extLst>
            <c:ext xmlns:c16="http://schemas.microsoft.com/office/drawing/2014/chart" uri="{C3380CC4-5D6E-409C-BE32-E72D297353CC}">
              <c16:uniqueId val="{00000005-1228-4608-A990-3FE6B55AD9F3}"/>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0.04</c:v>
                </c:pt>
                <c:pt idx="4">
                  <c:v>#N/A</c:v>
                </c:pt>
                <c:pt idx="5">
                  <c:v>0.56999999999999995</c:v>
                </c:pt>
                <c:pt idx="6">
                  <c:v>#N/A</c:v>
                </c:pt>
                <c:pt idx="7">
                  <c:v>0.61</c:v>
                </c:pt>
                <c:pt idx="8">
                  <c:v>#N/A</c:v>
                </c:pt>
                <c:pt idx="9">
                  <c:v>0.77</c:v>
                </c:pt>
              </c:numCache>
            </c:numRef>
          </c:val>
          <c:extLst>
            <c:ext xmlns:c16="http://schemas.microsoft.com/office/drawing/2014/chart" uri="{C3380CC4-5D6E-409C-BE32-E72D297353CC}">
              <c16:uniqueId val="{00000006-1228-4608-A990-3FE6B55AD9F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2.35</c:v>
                </c:pt>
                <c:pt idx="2">
                  <c:v>#N/A</c:v>
                </c:pt>
                <c:pt idx="3">
                  <c:v>4.74</c:v>
                </c:pt>
                <c:pt idx="4">
                  <c:v>#N/A</c:v>
                </c:pt>
                <c:pt idx="5">
                  <c:v>5.07</c:v>
                </c:pt>
                <c:pt idx="6">
                  <c:v>#N/A</c:v>
                </c:pt>
                <c:pt idx="7">
                  <c:v>3.12</c:v>
                </c:pt>
                <c:pt idx="8">
                  <c:v>#N/A</c:v>
                </c:pt>
                <c:pt idx="9">
                  <c:v>1.26</c:v>
                </c:pt>
              </c:numCache>
            </c:numRef>
          </c:val>
          <c:extLst>
            <c:ext xmlns:c16="http://schemas.microsoft.com/office/drawing/2014/chart" uri="{C3380CC4-5D6E-409C-BE32-E72D297353CC}">
              <c16:uniqueId val="{00000007-1228-4608-A990-3FE6B55AD9F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0.49</c:v>
                </c:pt>
                <c:pt idx="2">
                  <c:v>#N/A</c:v>
                </c:pt>
                <c:pt idx="3">
                  <c:v>0.62</c:v>
                </c:pt>
                <c:pt idx="4">
                  <c:v>#N/A</c:v>
                </c:pt>
                <c:pt idx="5">
                  <c:v>0.77</c:v>
                </c:pt>
                <c:pt idx="6">
                  <c:v>#N/A</c:v>
                </c:pt>
                <c:pt idx="7">
                  <c:v>1.49</c:v>
                </c:pt>
                <c:pt idx="8">
                  <c:v>#N/A</c:v>
                </c:pt>
                <c:pt idx="9">
                  <c:v>2.2200000000000002</c:v>
                </c:pt>
              </c:numCache>
            </c:numRef>
          </c:val>
          <c:extLst>
            <c:ext xmlns:c16="http://schemas.microsoft.com/office/drawing/2014/chart" uri="{C3380CC4-5D6E-409C-BE32-E72D297353CC}">
              <c16:uniqueId val="{00000008-1228-4608-A990-3FE6B55AD9F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25.11</c:v>
                </c:pt>
                <c:pt idx="2">
                  <c:v>#N/A</c:v>
                </c:pt>
                <c:pt idx="3">
                  <c:v>20.51</c:v>
                </c:pt>
                <c:pt idx="4">
                  <c:v>#N/A</c:v>
                </c:pt>
                <c:pt idx="5">
                  <c:v>15.11</c:v>
                </c:pt>
                <c:pt idx="6">
                  <c:v>#N/A</c:v>
                </c:pt>
                <c:pt idx="7">
                  <c:v>14.39</c:v>
                </c:pt>
                <c:pt idx="8">
                  <c:v>#N/A</c:v>
                </c:pt>
                <c:pt idx="9">
                  <c:v>13.81</c:v>
                </c:pt>
              </c:numCache>
            </c:numRef>
          </c:val>
          <c:extLst>
            <c:ext xmlns:c16="http://schemas.microsoft.com/office/drawing/2014/chart" uri="{C3380CC4-5D6E-409C-BE32-E72D297353CC}">
              <c16:uniqueId val="{00000009-1228-4608-A990-3FE6B55AD9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2541</c:v>
                </c:pt>
                <c:pt idx="5">
                  <c:v>2598</c:v>
                </c:pt>
                <c:pt idx="8">
                  <c:v>2668</c:v>
                </c:pt>
                <c:pt idx="11">
                  <c:v>2568</c:v>
                </c:pt>
                <c:pt idx="14">
                  <c:v>2581</c:v>
                </c:pt>
              </c:numCache>
            </c:numRef>
          </c:val>
          <c:extLst>
            <c:ext xmlns:c16="http://schemas.microsoft.com/office/drawing/2014/chart" uri="{C3380CC4-5D6E-409C-BE32-E72D297353CC}">
              <c16:uniqueId val="{00000000-D423-458C-B576-14BF889C2E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423-458C-B576-14BF889C2E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c:v>
                </c:pt>
                <c:pt idx="3">
                  <c:v>16</c:v>
                </c:pt>
                <c:pt idx="6">
                  <c:v>13</c:v>
                </c:pt>
                <c:pt idx="9">
                  <c:v>13</c:v>
                </c:pt>
                <c:pt idx="12">
                  <c:v>13</c:v>
                </c:pt>
              </c:numCache>
            </c:numRef>
          </c:val>
          <c:extLst>
            <c:ext xmlns:c16="http://schemas.microsoft.com/office/drawing/2014/chart" uri="{C3380CC4-5D6E-409C-BE32-E72D297353CC}">
              <c16:uniqueId val="{00000002-D423-458C-B576-14BF889C2E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1</c:v>
                </c:pt>
                <c:pt idx="12">
                  <c:v>6</c:v>
                </c:pt>
              </c:numCache>
            </c:numRef>
          </c:val>
          <c:extLst>
            <c:ext xmlns:c16="http://schemas.microsoft.com/office/drawing/2014/chart" uri="{C3380CC4-5D6E-409C-BE32-E72D297353CC}">
              <c16:uniqueId val="{00000003-D423-458C-B576-14BF889C2E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374</c:v>
                </c:pt>
                <c:pt idx="3">
                  <c:v>418</c:v>
                </c:pt>
                <c:pt idx="6">
                  <c:v>679</c:v>
                </c:pt>
                <c:pt idx="9">
                  <c:v>661</c:v>
                </c:pt>
                <c:pt idx="12">
                  <c:v>678</c:v>
                </c:pt>
              </c:numCache>
            </c:numRef>
          </c:val>
          <c:extLst>
            <c:ext xmlns:c16="http://schemas.microsoft.com/office/drawing/2014/chart" uri="{C3380CC4-5D6E-409C-BE32-E72D297353CC}">
              <c16:uniqueId val="{00000004-D423-458C-B576-14BF889C2E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423-458C-B576-14BF889C2E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423-458C-B576-14BF889C2E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2231</c:v>
                </c:pt>
                <c:pt idx="3">
                  <c:v>2151</c:v>
                </c:pt>
                <c:pt idx="6">
                  <c:v>2141</c:v>
                </c:pt>
                <c:pt idx="9">
                  <c:v>2143</c:v>
                </c:pt>
                <c:pt idx="12">
                  <c:v>2251</c:v>
                </c:pt>
              </c:numCache>
            </c:numRef>
          </c:val>
          <c:extLst>
            <c:ext xmlns:c16="http://schemas.microsoft.com/office/drawing/2014/chart" uri="{C3380CC4-5D6E-409C-BE32-E72D297353CC}">
              <c16:uniqueId val="{00000007-D423-458C-B576-14BF889C2E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91</c:v>
                </c:pt>
                <c:pt idx="2">
                  <c:v>#N/A</c:v>
                </c:pt>
                <c:pt idx="3">
                  <c:v>#N/A</c:v>
                </c:pt>
                <c:pt idx="4">
                  <c:v>-13</c:v>
                </c:pt>
                <c:pt idx="5">
                  <c:v>#N/A</c:v>
                </c:pt>
                <c:pt idx="6">
                  <c:v>#N/A</c:v>
                </c:pt>
                <c:pt idx="7">
                  <c:v>165</c:v>
                </c:pt>
                <c:pt idx="8">
                  <c:v>#N/A</c:v>
                </c:pt>
                <c:pt idx="9">
                  <c:v>#N/A</c:v>
                </c:pt>
                <c:pt idx="10">
                  <c:v>250</c:v>
                </c:pt>
                <c:pt idx="11">
                  <c:v>#N/A</c:v>
                </c:pt>
                <c:pt idx="12">
                  <c:v>#N/A</c:v>
                </c:pt>
                <c:pt idx="13">
                  <c:v>367</c:v>
                </c:pt>
                <c:pt idx="14">
                  <c:v>#N/A</c:v>
                </c:pt>
              </c:numCache>
            </c:numRef>
          </c:val>
          <c:smooth val="0"/>
          <c:extLst>
            <c:ext xmlns:c16="http://schemas.microsoft.com/office/drawing/2014/chart" uri="{C3380CC4-5D6E-409C-BE32-E72D297353CC}">
              <c16:uniqueId val="{00000008-D423-458C-B576-14BF889C2E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20422</c:v>
                </c:pt>
                <c:pt idx="5">
                  <c:v>19977</c:v>
                </c:pt>
                <c:pt idx="8">
                  <c:v>19814</c:v>
                </c:pt>
                <c:pt idx="11">
                  <c:v>19338</c:v>
                </c:pt>
                <c:pt idx="14">
                  <c:v>18659</c:v>
                </c:pt>
              </c:numCache>
            </c:numRef>
          </c:val>
          <c:extLst>
            <c:ext xmlns:c16="http://schemas.microsoft.com/office/drawing/2014/chart" uri="{C3380CC4-5D6E-409C-BE32-E72D297353CC}">
              <c16:uniqueId val="{00000000-2D0E-4A4C-B3D7-9BE1AEB8C0D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4568</c:v>
                </c:pt>
                <c:pt idx="5">
                  <c:v>4064</c:v>
                </c:pt>
                <c:pt idx="8">
                  <c:v>4741</c:v>
                </c:pt>
                <c:pt idx="11">
                  <c:v>4869</c:v>
                </c:pt>
                <c:pt idx="14">
                  <c:v>5820</c:v>
                </c:pt>
              </c:numCache>
            </c:numRef>
          </c:val>
          <c:extLst>
            <c:ext xmlns:c16="http://schemas.microsoft.com/office/drawing/2014/chart" uri="{C3380CC4-5D6E-409C-BE32-E72D297353CC}">
              <c16:uniqueId val="{00000001-2D0E-4A4C-B3D7-9BE1AEB8C0D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7209</c:v>
                </c:pt>
                <c:pt idx="5">
                  <c:v>7321</c:v>
                </c:pt>
                <c:pt idx="8">
                  <c:v>8305</c:v>
                </c:pt>
                <c:pt idx="11">
                  <c:v>8016</c:v>
                </c:pt>
                <c:pt idx="14">
                  <c:v>7646</c:v>
                </c:pt>
              </c:numCache>
            </c:numRef>
          </c:val>
          <c:extLst>
            <c:ext xmlns:c16="http://schemas.microsoft.com/office/drawing/2014/chart" uri="{C3380CC4-5D6E-409C-BE32-E72D297353CC}">
              <c16:uniqueId val="{00000002-2D0E-4A4C-B3D7-9BE1AEB8C0D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D0E-4A4C-B3D7-9BE1AEB8C0D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D0E-4A4C-B3D7-9BE1AEB8C0D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0E-4A4C-B3D7-9BE1AEB8C0D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2874</c:v>
                </c:pt>
                <c:pt idx="3">
                  <c:v>2827</c:v>
                </c:pt>
                <c:pt idx="6">
                  <c:v>2862</c:v>
                </c:pt>
                <c:pt idx="9">
                  <c:v>2891</c:v>
                </c:pt>
                <c:pt idx="12">
                  <c:v>2958</c:v>
                </c:pt>
              </c:numCache>
            </c:numRef>
          </c:val>
          <c:extLst>
            <c:ext xmlns:c16="http://schemas.microsoft.com/office/drawing/2014/chart" uri="{C3380CC4-5D6E-409C-BE32-E72D297353CC}">
              <c16:uniqueId val="{00000006-2D0E-4A4C-B3D7-9BE1AEB8C0D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46</c:v>
                </c:pt>
                <c:pt idx="12">
                  <c:v>322</c:v>
                </c:pt>
              </c:numCache>
            </c:numRef>
          </c:val>
          <c:extLst>
            <c:ext xmlns:c16="http://schemas.microsoft.com/office/drawing/2014/chart" uri="{C3380CC4-5D6E-409C-BE32-E72D297353CC}">
              <c16:uniqueId val="{00000007-2D0E-4A4C-B3D7-9BE1AEB8C0D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4009</c:v>
                </c:pt>
                <c:pt idx="3">
                  <c:v>3060</c:v>
                </c:pt>
                <c:pt idx="6">
                  <c:v>4037</c:v>
                </c:pt>
                <c:pt idx="9">
                  <c:v>4739</c:v>
                </c:pt>
                <c:pt idx="12">
                  <c:v>5282</c:v>
                </c:pt>
              </c:numCache>
            </c:numRef>
          </c:val>
          <c:extLst>
            <c:ext xmlns:c16="http://schemas.microsoft.com/office/drawing/2014/chart" uri="{C3380CC4-5D6E-409C-BE32-E72D297353CC}">
              <c16:uniqueId val="{00000008-2D0E-4A4C-B3D7-9BE1AEB8C0D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482</c:v>
                </c:pt>
                <c:pt idx="3">
                  <c:v>523</c:v>
                </c:pt>
                <c:pt idx="6">
                  <c:v>2512</c:v>
                </c:pt>
                <c:pt idx="9">
                  <c:v>1821</c:v>
                </c:pt>
                <c:pt idx="12">
                  <c:v>693</c:v>
                </c:pt>
              </c:numCache>
            </c:numRef>
          </c:val>
          <c:extLst>
            <c:ext xmlns:c16="http://schemas.microsoft.com/office/drawing/2014/chart" uri="{C3380CC4-5D6E-409C-BE32-E72D297353CC}">
              <c16:uniqueId val="{00000009-2D0E-4A4C-B3D7-9BE1AEB8C0D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19143</c:v>
                </c:pt>
                <c:pt idx="3">
                  <c:v>18885</c:v>
                </c:pt>
                <c:pt idx="6">
                  <c:v>18274</c:v>
                </c:pt>
                <c:pt idx="9">
                  <c:v>19379</c:v>
                </c:pt>
                <c:pt idx="12">
                  <c:v>20877</c:v>
                </c:pt>
              </c:numCache>
            </c:numRef>
          </c:val>
          <c:extLst>
            <c:ext xmlns:c16="http://schemas.microsoft.com/office/drawing/2014/chart" uri="{C3380CC4-5D6E-409C-BE32-E72D297353CC}">
              <c16:uniqueId val="{0000000A-2D0E-4A4C-B3D7-9BE1AEB8C0D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D0E-4A4C-B3D7-9BE1AEB8C0D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1889</c:v>
                </c:pt>
                <c:pt idx="1">
                  <c:v>1808</c:v>
                </c:pt>
                <c:pt idx="2">
                  <c:v>1800</c:v>
                </c:pt>
              </c:numCache>
            </c:numRef>
          </c:val>
          <c:extLst>
            <c:ext xmlns:c16="http://schemas.microsoft.com/office/drawing/2014/chart" uri="{C3380CC4-5D6E-409C-BE32-E72D297353CC}">
              <c16:uniqueId val="{00000000-01F8-4925-A927-6B3CA1CB2FC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241</c:v>
                </c:pt>
                <c:pt idx="1">
                  <c:v>241</c:v>
                </c:pt>
                <c:pt idx="2">
                  <c:v>268</c:v>
                </c:pt>
              </c:numCache>
            </c:numRef>
          </c:val>
          <c:extLst>
            <c:ext xmlns:c16="http://schemas.microsoft.com/office/drawing/2014/chart" uri="{C3380CC4-5D6E-409C-BE32-E72D297353CC}">
              <c16:uniqueId val="{00000001-01F8-4925-A927-6B3CA1CB2FC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4712</c:v>
                </c:pt>
                <c:pt idx="1">
                  <c:v>4780</c:v>
                </c:pt>
                <c:pt idx="2">
                  <c:v>4152</c:v>
                </c:pt>
              </c:numCache>
            </c:numRef>
          </c:val>
          <c:extLst>
            <c:ext xmlns:c16="http://schemas.microsoft.com/office/drawing/2014/chart" uri="{C3380CC4-5D6E-409C-BE32-E72D297353CC}">
              <c16:uniqueId val="{00000002-01F8-4925-A927-6B3CA1CB2FC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71,865
70,507
42.92
34,053,777
33,746,765
211,019
16,516,840
20,877,433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税収が増加傾向にあるものの、高齢化や少子化対策に要する扶助費等も増えてきていることから、財政力指数はここ数年横ばいとなっている。</a:t>
          </a:r>
          <a:endParaRPr lang="ja-JP" altLang="ja-JP" sz="1400">
            <a:effectLst/>
          </a:endParaRPr>
        </a:p>
        <a:p>
          <a:r>
            <a:rPr kumimoji="1" lang="ja-JP" altLang="ja-JP" sz="1100" b="0" i="0" baseline="0">
              <a:solidFill>
                <a:schemeClr val="dk1"/>
              </a:solidFill>
              <a:effectLst/>
              <a:latin typeface="+mn-lt"/>
              <a:ea typeface="+mn-ea"/>
              <a:cs typeface="+mn-cs"/>
            </a:rPr>
            <a:t>　今後も、医療、福祉や介護に要する経費が増加することが予想されることから、市内企業活性化や市税徴収率の向上に努め、財政基盤の強化に努める。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15875</xdr:rowOff>
    </xdr:from>
    <xdr:to>
      <xdr:col>23</xdr:col>
      <xdr:colOff>133350</xdr:colOff>
      <xdr:row>41</xdr:row>
      <xdr:rowOff>35983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04532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167217</xdr:rowOff>
    </xdr:from>
    <xdr:to>
      <xdr:col>19</xdr:col>
      <xdr:colOff>133350</xdr:colOff>
      <xdr:row>41</xdr:row>
      <xdr:rowOff>15875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0252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127000</xdr:rowOff>
    </xdr:from>
    <xdr:to>
      <xdr:col>15</xdr:col>
      <xdr:colOff>82550</xdr:colOff>
      <xdr:row>40</xdr:row>
      <xdr:rowOff>167217</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127000</xdr:rowOff>
    </xdr:from>
    <xdr:to>
      <xdr:col>11</xdr:col>
      <xdr:colOff>31750</xdr:colOff>
      <xdr:row>40</xdr:row>
      <xdr:rowOff>127000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1710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136525</xdr:rowOff>
    </xdr:from>
    <xdr:to>
      <xdr:col>19</xdr:col>
      <xdr:colOff>184150</xdr:colOff>
      <xdr:row>41</xdr:row>
      <xdr:rowOff>66675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116417</xdr:rowOff>
    </xdr:from>
    <xdr:to>
      <xdr:col>15</xdr:col>
      <xdr:colOff>133350</xdr:colOff>
      <xdr:row>41</xdr:row>
      <xdr:rowOff>46567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56744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76200</xdr:rowOff>
    </xdr:from>
    <xdr:to>
      <xdr:col>11</xdr:col>
      <xdr:colOff>82550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人件費及び扶助費の増加</a:t>
          </a:r>
          <a:r>
            <a:rPr kumimoji="1" lang="ja-JP" altLang="ja-JP" sz="1100">
              <a:solidFill>
                <a:schemeClr val="dk1"/>
              </a:solidFill>
              <a:effectLst/>
              <a:latin typeface="+mn-lt"/>
              <a:ea typeface="+mn-ea"/>
              <a:cs typeface="+mn-cs"/>
            </a:rPr>
            <a:t>等により前年度と比較して２．９ポイント悪化した。</a:t>
          </a:r>
          <a:endParaRPr lang="ja-JP" altLang="ja-JP" sz="1400">
            <a:effectLst/>
          </a:endParaRPr>
        </a:p>
        <a:p>
          <a:r>
            <a:rPr kumimoji="1" lang="ja-JP" altLang="ja-JP" sz="1100">
              <a:solidFill>
                <a:schemeClr val="dk1"/>
              </a:solidFill>
              <a:effectLst/>
              <a:latin typeface="+mn-lt"/>
              <a:ea typeface="+mn-ea"/>
              <a:cs typeface="+mn-cs"/>
            </a:rPr>
            <a:t>　本市の経常収支比率については、類似団体を若干上回って推移しており、今後、人件費や扶助費等の義務的経費や市税収入の動向によっては、悪化することも想定されることから、</a:t>
          </a:r>
          <a:r>
            <a:rPr kumimoji="1" lang="ja-JP" altLang="ja-JP" sz="1100" b="0" i="0" baseline="0">
              <a:solidFill>
                <a:schemeClr val="dk1"/>
              </a:solidFill>
              <a:effectLst/>
              <a:latin typeface="+mn-lt"/>
              <a:ea typeface="+mn-ea"/>
              <a:cs typeface="+mn-cs"/>
            </a:rPr>
            <a:t>公園などについて民間活力による施設整備・運営を進めるとともに、ごみ処理の広域化により効率的な運営を図り、</a:t>
          </a:r>
          <a:r>
            <a:rPr kumimoji="1" lang="ja-JP" altLang="ja-JP" sz="1100">
              <a:solidFill>
                <a:schemeClr val="dk1"/>
              </a:solidFill>
              <a:effectLst/>
              <a:latin typeface="+mn-lt"/>
              <a:ea typeface="+mn-ea"/>
              <a:cs typeface="+mn-cs"/>
            </a:rPr>
            <a:t>経常経費削減を進める。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63</xdr:row>
      <xdr:rowOff>37084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698480"/>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63263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52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100076</xdr:rowOff>
    </xdr:from>
    <xdr:to>
      <xdr:col>19</xdr:col>
      <xdr:colOff>133350</xdr:colOff>
      <xdr:row>62</xdr:row>
      <xdr:rowOff>68580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55852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100076</xdr:rowOff>
    </xdr:from>
    <xdr:to>
      <xdr:col>15</xdr:col>
      <xdr:colOff>82550</xdr:colOff>
      <xdr:row>62</xdr:row>
      <xdr:rowOff>97536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55852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97536</xdr:rowOff>
    </xdr:from>
    <xdr:to>
      <xdr:col>11</xdr:col>
      <xdr:colOff>31750</xdr:colOff>
      <xdr:row>62</xdr:row>
      <xdr:rowOff>131318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72743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41910</xdr:rowOff>
    </xdr:from>
    <xdr:to>
      <xdr:col>11</xdr:col>
      <xdr:colOff>82550</xdr:colOff>
      <xdr:row>62</xdr:row>
      <xdr:rowOff>143510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153687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1541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5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157734</xdr:rowOff>
    </xdr:from>
    <xdr:to>
      <xdr:col>23</xdr:col>
      <xdr:colOff>184150</xdr:colOff>
      <xdr:row>63</xdr:row>
      <xdr:rowOff>87884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129811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75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49276</xdr:rowOff>
    </xdr:from>
    <xdr:to>
      <xdr:col>15</xdr:col>
      <xdr:colOff>133350</xdr:colOff>
      <xdr:row>61</xdr:row>
      <xdr:rowOff>150876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50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135653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46736</xdr:rowOff>
    </xdr:from>
    <xdr:to>
      <xdr:col>11</xdr:col>
      <xdr:colOff>82550</xdr:colOff>
      <xdr:row>62</xdr:row>
      <xdr:rowOff>148336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80518</xdr:rowOff>
    </xdr:from>
    <xdr:to>
      <xdr:col>7</xdr:col>
      <xdr:colOff>31750</xdr:colOff>
      <xdr:row>63</xdr:row>
      <xdr:rowOff>10668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71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166895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[159,742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類似団体を上回っているのは、主に人件費が要因となっている。これは、幼稚園、ごみ処理業務を直営で行うとともに、近隣２町の消防業務を受託しているためである。</a:t>
          </a:r>
          <a:endParaRPr lang="ja-JP" altLang="ja-JP" sz="1400">
            <a:effectLst/>
          </a:endParaRPr>
        </a:p>
        <a:p>
          <a:r>
            <a:rPr kumimoji="1" lang="ja-JP" altLang="ja-JP" sz="1100" b="0" i="0" baseline="0">
              <a:solidFill>
                <a:schemeClr val="dk1"/>
              </a:solidFill>
              <a:effectLst/>
              <a:latin typeface="+mn-lt"/>
              <a:ea typeface="+mn-ea"/>
              <a:cs typeface="+mn-cs"/>
            </a:rPr>
            <a:t>　今後は、ごみ処理の広域化により効率的な運営を図</a:t>
          </a:r>
          <a:r>
            <a:rPr kumimoji="1" lang="ja-JP" altLang="en-US" sz="1100" b="0" i="0" baseline="0">
              <a:solidFill>
                <a:schemeClr val="dk1"/>
              </a:solidFill>
              <a:effectLst/>
              <a:latin typeface="+mn-lt"/>
              <a:ea typeface="+mn-ea"/>
              <a:cs typeface="+mn-cs"/>
            </a:rPr>
            <a:t>るなど</a:t>
          </a:r>
          <a:r>
            <a:rPr kumimoji="1" lang="ja-JP" altLang="ja-JP" sz="1100" b="0" i="0" baseline="0">
              <a:solidFill>
                <a:schemeClr val="dk1"/>
              </a:solidFill>
              <a:effectLst/>
              <a:latin typeface="+mn-lt"/>
              <a:ea typeface="+mn-ea"/>
              <a:cs typeface="+mn-cs"/>
            </a:rPr>
            <a:t>、人件費・物件費等の削減を進める。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55930</xdr:rowOff>
    </xdr:from>
    <xdr:to>
      <xdr:col>23</xdr:col>
      <xdr:colOff>133350</xdr:colOff>
      <xdr:row>84</xdr:row>
      <xdr:rowOff>96882</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457730"/>
          <a:ext cx="838200" cy="4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138613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26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24088</xdr:rowOff>
    </xdr:from>
    <xdr:to>
      <xdr:col>19</xdr:col>
      <xdr:colOff>133350</xdr:colOff>
      <xdr:row>84</xdr:row>
      <xdr:rowOff>96882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25888"/>
          <a:ext cx="889000" cy="7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64874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395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162720</xdr:rowOff>
    </xdr:from>
    <xdr:to>
      <xdr:col>15</xdr:col>
      <xdr:colOff>82550</xdr:colOff>
      <xdr:row>84</xdr:row>
      <xdr:rowOff>24088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393070"/>
          <a:ext cx="889000" cy="32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26816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391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162192</xdr:rowOff>
    </xdr:from>
    <xdr:to>
      <xdr:col>11</xdr:col>
      <xdr:colOff>31750</xdr:colOff>
      <xdr:row>83</xdr:row>
      <xdr:rowOff>162720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221092"/>
          <a:ext cx="889000" cy="17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8415</xdr:rowOff>
    </xdr:from>
    <xdr:to>
      <xdr:col>11</xdr:col>
      <xdr:colOff>82550</xdr:colOff>
      <xdr:row>82</xdr:row>
      <xdr:rowOff>110015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120192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83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70190</xdr:rowOff>
    </xdr:from>
    <xdr:to>
      <xdr:col>7</xdr:col>
      <xdr:colOff>31750</xdr:colOff>
      <xdr:row>82</xdr:row>
      <xdr:rowOff>340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10517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726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5130</xdr:rowOff>
    </xdr:from>
    <xdr:to>
      <xdr:col>23</xdr:col>
      <xdr:colOff>184150</xdr:colOff>
      <xdr:row>84</xdr:row>
      <xdr:rowOff>106730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4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148657</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379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46082</xdr:rowOff>
    </xdr:from>
    <xdr:to>
      <xdr:col>19</xdr:col>
      <xdr:colOff>184150</xdr:colOff>
      <xdr:row>84</xdr:row>
      <xdr:rowOff>147682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47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132459</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3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144738</xdr:rowOff>
    </xdr:from>
    <xdr:to>
      <xdr:col>15</xdr:col>
      <xdr:colOff>133350</xdr:colOff>
      <xdr:row>84</xdr:row>
      <xdr:rowOff>74888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3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59665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461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111920</xdr:rowOff>
    </xdr:from>
    <xdr:to>
      <xdr:col>11</xdr:col>
      <xdr:colOff>82550</xdr:colOff>
      <xdr:row>84</xdr:row>
      <xdr:rowOff>42070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34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26847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4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111392</xdr:rowOff>
    </xdr:from>
    <xdr:to>
      <xdr:col>7</xdr:col>
      <xdr:colOff>31750</xdr:colOff>
      <xdr:row>83</xdr:row>
      <xdr:rowOff>41542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7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26319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25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職員構成の変動により、比較的高い指標となったが、今後も引き続き国の制度に合わせた給与体系となるよう努める。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0</xdr:rowOff>
    </xdr:from>
    <xdr:to>
      <xdr:col>81</xdr:col>
      <xdr:colOff>44450</xdr:colOff>
      <xdr:row>88</xdr:row>
      <xdr:rowOff>60325</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087600"/>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60325</xdr:rowOff>
    </xdr:from>
    <xdr:to>
      <xdr:col>77</xdr:col>
      <xdr:colOff>44450</xdr:colOff>
      <xdr:row>88</xdr:row>
      <xdr:rowOff>120650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70909</xdr:rowOff>
    </xdr:from>
    <xdr:to>
      <xdr:col>72</xdr:col>
      <xdr:colOff>203200</xdr:colOff>
      <xdr:row>88</xdr:row>
      <xdr:rowOff>120650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987059"/>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161925</xdr:rowOff>
    </xdr:from>
    <xdr:to>
      <xdr:col>68</xdr:col>
      <xdr:colOff>152400</xdr:colOff>
      <xdr:row>87</xdr:row>
      <xdr:rowOff>70909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4906625"/>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1711</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81491</xdr:rowOff>
    </xdr:from>
    <xdr:to>
      <xdr:col>64</xdr:col>
      <xdr:colOff>152400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21818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120650</xdr:rowOff>
    </xdr:from>
    <xdr:to>
      <xdr:col>81</xdr:col>
      <xdr:colOff>95250</xdr:colOff>
      <xdr:row>88</xdr:row>
      <xdr:rowOff>50800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92727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9525</xdr:rowOff>
    </xdr:from>
    <xdr:to>
      <xdr:col>77</xdr:col>
      <xdr:colOff>95250</xdr:colOff>
      <xdr:row>88</xdr:row>
      <xdr:rowOff>111125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95902</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1835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20109</xdr:rowOff>
    </xdr:from>
    <xdr:to>
      <xdr:col>68</xdr:col>
      <xdr:colOff>203200</xdr:colOff>
      <xdr:row>87</xdr:row>
      <xdr:rowOff>121709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93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106486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02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幼稚園、ごみ処理業務を直営で行うとともに、近隣２町の消防業務を受託していることから類似団体を上回る職員数となっている。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今後は、公園などについて民間活力による運営を進めるとともに、ごみ処理の広域化により効率的な運営を図るなど、適正な定員管理に努める。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138430</xdr:rowOff>
    </xdr:from>
    <xdr:to>
      <xdr:col>81</xdr:col>
      <xdr:colOff>44450</xdr:colOff>
      <xdr:row>63</xdr:row>
      <xdr:rowOff>148484</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93978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24782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11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136419</xdr:rowOff>
    </xdr:from>
    <xdr:to>
      <xdr:col>77</xdr:col>
      <xdr:colOff>44450</xdr:colOff>
      <xdr:row>63</xdr:row>
      <xdr:rowOff>138430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937769"/>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103946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219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136419</xdr:rowOff>
    </xdr:from>
    <xdr:to>
      <xdr:col>72</xdr:col>
      <xdr:colOff>203200</xdr:colOff>
      <xdr:row>63</xdr:row>
      <xdr:rowOff>144463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93776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97913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21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128376</xdr:rowOff>
    </xdr:from>
    <xdr:to>
      <xdr:col>68</xdr:col>
      <xdr:colOff>152400</xdr:colOff>
      <xdr:row>63</xdr:row>
      <xdr:rowOff>144463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929726"/>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131445</xdr:rowOff>
    </xdr:from>
    <xdr:to>
      <xdr:col>68</xdr:col>
      <xdr:colOff>203200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71772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117369</xdr:rowOff>
    </xdr:from>
    <xdr:to>
      <xdr:col>64</xdr:col>
      <xdr:colOff>152400</xdr:colOff>
      <xdr:row>61</xdr:row>
      <xdr:rowOff>47519</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57696</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97684</xdr:rowOff>
    </xdr:from>
    <xdr:to>
      <xdr:col>81</xdr:col>
      <xdr:colOff>95250</xdr:colOff>
      <xdr:row>64</xdr:row>
      <xdr:rowOff>27834</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899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69761</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87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87630</xdr:rowOff>
    </xdr:from>
    <xdr:to>
      <xdr:col>77</xdr:col>
      <xdr:colOff>95250</xdr:colOff>
      <xdr:row>64</xdr:row>
      <xdr:rowOff>17780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2557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97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85619</xdr:rowOff>
    </xdr:from>
    <xdr:to>
      <xdr:col>73</xdr:col>
      <xdr:colOff>44450</xdr:colOff>
      <xdr:row>64</xdr:row>
      <xdr:rowOff>15769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546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93663</xdr:rowOff>
    </xdr:from>
    <xdr:to>
      <xdr:col>68</xdr:col>
      <xdr:colOff>203200</xdr:colOff>
      <xdr:row>64</xdr:row>
      <xdr:rowOff>23813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8590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77576</xdr:rowOff>
    </xdr:from>
    <xdr:to>
      <xdr:col>64</xdr:col>
      <xdr:colOff>152400</xdr:colOff>
      <xdr:row>64</xdr:row>
      <xdr:rowOff>7726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87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163953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従来から公債費の適正化に努めていることから、類似団体を下回っている。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今後も普通建設事業を計画的に実施し、適正規模の市債発行を行うことにより、公債費の抑制に努める。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140123</xdr:rowOff>
    </xdr:from>
    <xdr:to>
      <xdr:col>81</xdr:col>
      <xdr:colOff>44450</xdr:colOff>
      <xdr:row>39</xdr:row>
      <xdr:rowOff>33020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65522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107950</xdr:rowOff>
    </xdr:from>
    <xdr:to>
      <xdr:col>77</xdr:col>
      <xdr:colOff>44450</xdr:colOff>
      <xdr:row>38</xdr:row>
      <xdr:rowOff>140123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662305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99906</xdr:rowOff>
    </xdr:from>
    <xdr:to>
      <xdr:col>72</xdr:col>
      <xdr:colOff>203200</xdr:colOff>
      <xdr:row>38</xdr:row>
      <xdr:rowOff>107950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6150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99906</xdr:rowOff>
    </xdr:from>
    <xdr:to>
      <xdr:col>68</xdr:col>
      <xdr:colOff>152400</xdr:colOff>
      <xdr:row>39</xdr:row>
      <xdr:rowOff>24977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3512800" y="66150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9313</xdr:rowOff>
    </xdr:from>
    <xdr:to>
      <xdr:col>64</xdr:col>
      <xdr:colOff>152400</xdr:colOff>
      <xdr:row>41</xdr:row>
      <xdr:rowOff>110913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95690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12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153670</xdr:rowOff>
    </xdr:from>
    <xdr:to>
      <xdr:col>81</xdr:col>
      <xdr:colOff>95250</xdr:colOff>
      <xdr:row>39</xdr:row>
      <xdr:rowOff>83820</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170197</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51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89323</xdr:rowOff>
    </xdr:from>
    <xdr:to>
      <xdr:col>77</xdr:col>
      <xdr:colOff>95250</xdr:colOff>
      <xdr:row>39</xdr:row>
      <xdr:rowOff>19473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60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29650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373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57150</xdr:rowOff>
    </xdr:from>
    <xdr:to>
      <xdr:col>73</xdr:col>
      <xdr:colOff>44450</xdr:colOff>
      <xdr:row>38</xdr:row>
      <xdr:rowOff>158750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168927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49106</xdr:rowOff>
    </xdr:from>
    <xdr:to>
      <xdr:col>68</xdr:col>
      <xdr:colOff>203200</xdr:colOff>
      <xdr:row>38</xdr:row>
      <xdr:rowOff>150706</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5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160884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33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145627</xdr:rowOff>
    </xdr:from>
    <xdr:to>
      <xdr:col>64</xdr:col>
      <xdr:colOff>152400</xdr:colOff>
      <xdr:row>39</xdr:row>
      <xdr:rowOff>75777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85954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2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将来支払う負担等に対して、将来受け取る財源等が上回っているため、将来負担比率は算定されていない。</a:t>
          </a:r>
          <a:endParaRPr lang="ja-JP" altLang="ja-JP" sz="1400">
            <a:effectLst/>
          </a:endParaRPr>
        </a:p>
        <a:p>
          <a:r>
            <a:rPr kumimoji="1" lang="ja-JP" altLang="ja-JP" sz="1100" b="0" i="0" baseline="0">
              <a:solidFill>
                <a:schemeClr val="dk1"/>
              </a:solidFill>
              <a:effectLst/>
              <a:latin typeface="+mn-lt"/>
              <a:ea typeface="+mn-ea"/>
              <a:cs typeface="+mn-cs"/>
            </a:rPr>
            <a:t>　今後も歳入確保や事務事業の効率化を図ることで、市債残高や債務負担行為の適正化に努める。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96520</xdr:rowOff>
    </xdr:from>
    <xdr:to>
      <xdr:col>68</xdr:col>
      <xdr:colOff>203200</xdr:colOff>
      <xdr:row>15</xdr:row>
      <xdr:rowOff>26670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36847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26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116054</xdr:rowOff>
    </xdr:from>
    <xdr:to>
      <xdr:col>64</xdr:col>
      <xdr:colOff>152400</xdr:colOff>
      <xdr:row>15</xdr:row>
      <xdr:rowOff>46204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56381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85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71,865
70,507
42.92
34,053,777
33,746,765
211,019
16,516,840
20,877,433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lang="ja-JP" altLang="ja-JP" sz="1100">
              <a:solidFill>
                <a:schemeClr val="dk1"/>
              </a:solidFill>
              <a:effectLst/>
              <a:latin typeface="+mn-lt"/>
              <a:ea typeface="+mn-ea"/>
              <a:cs typeface="+mn-cs"/>
            </a:rPr>
            <a:t>私立認定こども園を誘致するなど民間委託を進めているものの、</a:t>
          </a:r>
          <a:r>
            <a:rPr kumimoji="1" lang="ja-JP" altLang="en-US" sz="1100" b="0" i="0" baseline="0">
              <a:solidFill>
                <a:schemeClr val="dk1"/>
              </a:solidFill>
              <a:effectLst/>
              <a:latin typeface="+mn-lt"/>
              <a:ea typeface="+mn-ea"/>
              <a:cs typeface="+mn-cs"/>
            </a:rPr>
            <a:t>各種サービスの直営での実施が多く</a:t>
          </a:r>
          <a:r>
            <a:rPr kumimoji="1" lang="ja-JP" altLang="ja-JP" sz="1100" b="0" i="0" baseline="0">
              <a:solidFill>
                <a:schemeClr val="dk1"/>
              </a:solidFill>
              <a:effectLst/>
              <a:latin typeface="+mn-lt"/>
              <a:ea typeface="+mn-ea"/>
              <a:cs typeface="+mn-cs"/>
            </a:rPr>
            <a:t>、類似団体と比較すると依然高い水準にある。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今後は、</a:t>
          </a:r>
          <a:r>
            <a:rPr lang="ja-JP" altLang="en-US" sz="1100">
              <a:solidFill>
                <a:schemeClr val="dk1"/>
              </a:solidFill>
              <a:effectLst/>
              <a:latin typeface="+mn-lt"/>
              <a:ea typeface="+mn-ea"/>
              <a:cs typeface="+mn-cs"/>
            </a:rPr>
            <a:t>職員数の適正管理、各種事業の民間委託</a:t>
          </a:r>
          <a:r>
            <a:rPr lang="ja-JP" altLang="ja-JP" sz="1100">
              <a:solidFill>
                <a:schemeClr val="dk1"/>
              </a:solidFill>
              <a:effectLst/>
              <a:latin typeface="+mn-lt"/>
              <a:ea typeface="+mn-ea"/>
              <a:cs typeface="+mn-cs"/>
            </a:rPr>
            <a:t>とともに、ごみ処理の広域化により効率的な運営を図り、人件費の削減を進める。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51888</xdr:rowOff>
    </xdr:from>
    <xdr:to>
      <xdr:col>24</xdr:col>
      <xdr:colOff>25400</xdr:colOff>
      <xdr:row>40</xdr:row>
      <xdr:rowOff>143328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90988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51888</xdr:rowOff>
    </xdr:from>
    <xdr:to>
      <xdr:col>19</xdr:col>
      <xdr:colOff>187325</xdr:colOff>
      <xdr:row>40</xdr:row>
      <xdr:rowOff>51888</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9098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80208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59095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40</xdr:row>
      <xdr:rowOff>51888</xdr:rowOff>
    </xdr:from>
    <xdr:to>
      <xdr:col>15</xdr:col>
      <xdr:colOff>98425</xdr:colOff>
      <xdr:row>40</xdr:row>
      <xdr:rowOff>123734</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909888"/>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60053</xdr:rowOff>
    </xdr:from>
    <xdr:to>
      <xdr:col>11</xdr:col>
      <xdr:colOff>9525</xdr:colOff>
      <xdr:row>40</xdr:row>
      <xdr:rowOff>123734</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746603"/>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xdr:rowOff>
    </xdr:from>
    <xdr:to>
      <xdr:col>11</xdr:col>
      <xdr:colOff>60325</xdr:colOff>
      <xdr:row>36</xdr:row>
      <xdr:rowOff>109220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119397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100693</xdr:rowOff>
    </xdr:from>
    <xdr:to>
      <xdr:col>6</xdr:col>
      <xdr:colOff>171450</xdr:colOff>
      <xdr:row>36</xdr:row>
      <xdr:rowOff>30843</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41020</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92528</xdr:rowOff>
    </xdr:from>
    <xdr:to>
      <xdr:col>24</xdr:col>
      <xdr:colOff>76200</xdr:colOff>
      <xdr:row>41</xdr:row>
      <xdr:rowOff>22678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95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85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1088</xdr:rowOff>
    </xdr:from>
    <xdr:to>
      <xdr:col>20</xdr:col>
      <xdr:colOff>38100</xdr:colOff>
      <xdr:row>40</xdr:row>
      <xdr:rowOff>102688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87465</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94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1088</xdr:rowOff>
    </xdr:from>
    <xdr:to>
      <xdr:col>15</xdr:col>
      <xdr:colOff>149225</xdr:colOff>
      <xdr:row>40</xdr:row>
      <xdr:rowOff>102688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5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87465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4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72934</xdr:rowOff>
    </xdr:from>
    <xdr:to>
      <xdr:col>11</xdr:col>
      <xdr:colOff>60325</xdr:colOff>
      <xdr:row>41</xdr:row>
      <xdr:rowOff>3084</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93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159311</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701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9253</xdr:rowOff>
    </xdr:from>
    <xdr:to>
      <xdr:col>6</xdr:col>
      <xdr:colOff>171450</xdr:colOff>
      <xdr:row>39</xdr:row>
      <xdr:rowOff>110853</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69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95630</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78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新型コロナウイルス感染症予防接種事業費等</a:t>
          </a:r>
          <a:r>
            <a:rPr lang="ja-JP" altLang="ja-JP" sz="1100">
              <a:solidFill>
                <a:schemeClr val="dk1"/>
              </a:solidFill>
              <a:effectLst/>
              <a:latin typeface="+mn-lt"/>
              <a:ea typeface="+mn-ea"/>
              <a:cs typeface="+mn-cs"/>
            </a:rPr>
            <a:t>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した。幼稚園、ごみ処理業務を直営で行うとともに、近隣２町の消防業務を受託していることにより依然として高い水準にある。</a:t>
          </a:r>
          <a:endParaRPr lang="ja-JP" altLang="ja-JP" sz="1400">
            <a:effectLst/>
          </a:endParaRPr>
        </a:p>
        <a:p>
          <a:r>
            <a:rPr lang="ja-JP" altLang="ja-JP" sz="1100">
              <a:solidFill>
                <a:schemeClr val="dk1"/>
              </a:solidFill>
              <a:effectLst/>
              <a:latin typeface="+mn-lt"/>
              <a:ea typeface="+mn-ea"/>
              <a:cs typeface="+mn-cs"/>
            </a:rPr>
            <a:t>　今後は、公園などについて民間活力による施設整備・運営を進めるとともに、ごみ処理の広域化により効率的な運営を図り、</a:t>
          </a:r>
          <a:r>
            <a:rPr kumimoji="1" lang="ja-JP" altLang="ja-JP" sz="1100">
              <a:solidFill>
                <a:schemeClr val="dk1"/>
              </a:solidFill>
              <a:effectLst/>
              <a:latin typeface="+mn-lt"/>
              <a:ea typeface="+mn-ea"/>
              <a:cs typeface="+mn-cs"/>
            </a:rPr>
            <a:t>経常経費削減を進める。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165862</xdr:rowOff>
    </xdr:from>
    <xdr:to>
      <xdr:col>82</xdr:col>
      <xdr:colOff>107950</xdr:colOff>
      <xdr:row>16</xdr:row>
      <xdr:rowOff>40132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27376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120142</xdr:rowOff>
    </xdr:from>
    <xdr:to>
      <xdr:col>78</xdr:col>
      <xdr:colOff>69850</xdr:colOff>
      <xdr:row>16</xdr:row>
      <xdr:rowOff>40132</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918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120142</xdr:rowOff>
    </xdr:from>
    <xdr:to>
      <xdr:col>73</xdr:col>
      <xdr:colOff>180975</xdr:colOff>
      <xdr:row>16</xdr:row>
      <xdr:rowOff>3556</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9189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168148</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4675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7620</xdr:rowOff>
    </xdr:from>
    <xdr:to>
      <xdr:col>69</xdr:col>
      <xdr:colOff>142875</xdr:colOff>
      <xdr:row>16</xdr:row>
      <xdr:rowOff>109220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93997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71628</xdr:rowOff>
    </xdr:from>
    <xdr:to>
      <xdr:col>65</xdr:col>
      <xdr:colOff>53975</xdr:colOff>
      <xdr:row>17</xdr:row>
      <xdr:rowOff>1778</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11955</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115062</xdr:rowOff>
    </xdr:from>
    <xdr:to>
      <xdr:col>82</xdr:col>
      <xdr:colOff>158750</xdr:colOff>
      <xdr:row>16</xdr:row>
      <xdr:rowOff>45212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8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131589</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31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160782</xdr:rowOff>
    </xdr:from>
    <xdr:to>
      <xdr:col>78</xdr:col>
      <xdr:colOff>120650</xdr:colOff>
      <xdr:row>16</xdr:row>
      <xdr:rowOff>90932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101109</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01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69342</xdr:rowOff>
    </xdr:from>
    <xdr:to>
      <xdr:col>74</xdr:col>
      <xdr:colOff>31750</xdr:colOff>
      <xdr:row>15</xdr:row>
      <xdr:rowOff>170942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9669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09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117348</xdr:rowOff>
    </xdr:from>
    <xdr:to>
      <xdr:col>65</xdr:col>
      <xdr:colOff>53975</xdr:colOff>
      <xdr:row>17</xdr:row>
      <xdr:rowOff>47498</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60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32275</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近年障がい福祉サービスが増加傾向にあることから、依然高い水準にある。また、臨時的な事業である</a:t>
          </a:r>
          <a:r>
            <a:rPr kumimoji="1" lang="ja-JP" altLang="en-US" sz="1100" b="0" i="0" baseline="0">
              <a:solidFill>
                <a:schemeClr val="dk1"/>
              </a:solidFill>
              <a:effectLst/>
              <a:latin typeface="+mn-lt"/>
              <a:ea typeface="+mn-ea"/>
              <a:cs typeface="+mn-cs"/>
            </a:rPr>
            <a:t>低所得世帯臨時支援給付金</a:t>
          </a:r>
          <a:r>
            <a:rPr lang="ja-JP" altLang="ja-JP" sz="1100">
              <a:solidFill>
                <a:schemeClr val="dk1"/>
              </a:solidFill>
              <a:effectLst/>
              <a:latin typeface="+mn-lt"/>
              <a:ea typeface="+mn-ea"/>
              <a:cs typeface="+mn-cs"/>
            </a:rPr>
            <a:t>等も影響し、前年度比</a:t>
          </a:r>
          <a:r>
            <a:rPr lang="ja-JP" altLang="en-US" sz="1100">
              <a:solidFill>
                <a:schemeClr val="dk1"/>
              </a:solidFill>
              <a:effectLst/>
              <a:latin typeface="+mn-lt"/>
              <a:ea typeface="+mn-ea"/>
              <a:cs typeface="+mn-cs"/>
            </a:rPr>
            <a:t>０．９</a:t>
          </a:r>
          <a:r>
            <a:rPr lang="ja-JP" altLang="ja-JP" sz="1100">
              <a:solidFill>
                <a:schemeClr val="dk1"/>
              </a:solidFill>
              <a:effectLst/>
              <a:latin typeface="+mn-lt"/>
              <a:ea typeface="+mn-ea"/>
              <a:cs typeface="+mn-cs"/>
            </a:rPr>
            <a:t>ポイントの増加となった。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今後も高齢化や子育て支援策の充実により扶助費の伸びが予想されることから、制度見直し等により財源の有効利用を図る。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104140</xdr:rowOff>
    </xdr:from>
    <xdr:to>
      <xdr:col>24</xdr:col>
      <xdr:colOff>25400</xdr:colOff>
      <xdr:row>57</xdr:row>
      <xdr:rowOff>1270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0534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27940</xdr:rowOff>
    </xdr:from>
    <xdr:to>
      <xdr:col>19</xdr:col>
      <xdr:colOff>187325</xdr:colOff>
      <xdr:row>56</xdr:row>
      <xdr:rowOff>104140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6291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20320</xdr:rowOff>
    </xdr:from>
    <xdr:to>
      <xdr:col>15</xdr:col>
      <xdr:colOff>98425</xdr:colOff>
      <xdr:row>56</xdr:row>
      <xdr:rowOff>27940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621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20320</xdr:rowOff>
    </xdr:from>
    <xdr:to>
      <xdr:col>11</xdr:col>
      <xdr:colOff>9525</xdr:colOff>
      <xdr:row>56</xdr:row>
      <xdr:rowOff>157480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621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156210</xdr:rowOff>
    </xdr:from>
    <xdr:to>
      <xdr:col>11</xdr:col>
      <xdr:colOff>60325</xdr:colOff>
      <xdr:row>56</xdr:row>
      <xdr:rowOff>86360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71137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93997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53340</xdr:rowOff>
    </xdr:from>
    <xdr:to>
      <xdr:col>20</xdr:col>
      <xdr:colOff>38100</xdr:colOff>
      <xdr:row>56</xdr:row>
      <xdr:rowOff>154940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139717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74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148590</xdr:rowOff>
    </xdr:from>
    <xdr:to>
      <xdr:col>15</xdr:col>
      <xdr:colOff>149225</xdr:colOff>
      <xdr:row>56</xdr:row>
      <xdr:rowOff>78740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63517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140970</xdr:rowOff>
    </xdr:from>
    <xdr:to>
      <xdr:col>11</xdr:col>
      <xdr:colOff>60325</xdr:colOff>
      <xdr:row>56</xdr:row>
      <xdr:rowOff>71120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81297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106680</xdr:rowOff>
    </xdr:from>
    <xdr:to>
      <xdr:col>6</xdr:col>
      <xdr:colOff>171450</xdr:colOff>
      <xdr:row>57</xdr:row>
      <xdr:rowOff>36830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21607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類似団体平均値と比較すると下回っている</a:t>
          </a:r>
          <a:r>
            <a:rPr kumimoji="1" lang="ja-JP" altLang="en-US" sz="1100">
              <a:solidFill>
                <a:schemeClr val="dk1"/>
              </a:solidFill>
              <a:effectLst/>
              <a:latin typeface="+mn-lt"/>
              <a:ea typeface="+mn-ea"/>
              <a:cs typeface="+mn-cs"/>
            </a:rPr>
            <a:t>ものの、後期高齢医療特別会計繰出金の増加等により、前年度比では０．８ポイントの増加となった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今後も引き続き、各特別会計における独立採算の原則により、繰出金の縮減</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154215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683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67128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162378</xdr:rowOff>
    </xdr:from>
    <xdr:to>
      <xdr:col>73</xdr:col>
      <xdr:colOff>180975</xdr:colOff>
      <xdr:row>56</xdr:row>
      <xdr:rowOff>78015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23585</xdr:rowOff>
    </xdr:from>
    <xdr:to>
      <xdr:col>69</xdr:col>
      <xdr:colOff>92075</xdr:colOff>
      <xdr:row>56</xdr:row>
      <xdr:rowOff>78015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6247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119942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111578</xdr:rowOff>
    </xdr:from>
    <xdr:to>
      <xdr:col>74</xdr:col>
      <xdr:colOff>31750</xdr:colOff>
      <xdr:row>56</xdr:row>
      <xdr:rowOff>41728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51905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27215</xdr:rowOff>
    </xdr:from>
    <xdr:to>
      <xdr:col>69</xdr:col>
      <xdr:colOff>142875</xdr:colOff>
      <xdr:row>56</xdr:row>
      <xdr:rowOff>128815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138992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144235</xdr:rowOff>
    </xdr:from>
    <xdr:to>
      <xdr:col>65</xdr:col>
      <xdr:colOff>53975</xdr:colOff>
      <xdr:row>56</xdr:row>
      <xdr:rowOff>74385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84562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自治体マイナポイント事業費</a:t>
          </a:r>
          <a:r>
            <a:rPr kumimoji="1" lang="ja-JP" altLang="ja-JP" sz="1100">
              <a:solidFill>
                <a:schemeClr val="dk1"/>
              </a:solidFill>
              <a:effectLst/>
              <a:latin typeface="+mn-lt"/>
              <a:ea typeface="+mn-ea"/>
              <a:cs typeface="+mn-cs"/>
            </a:rPr>
            <a:t>等が増加した</a:t>
          </a:r>
          <a:r>
            <a:rPr kumimoji="1" lang="ja-JP" altLang="en-US" sz="1100">
              <a:solidFill>
                <a:schemeClr val="dk1"/>
              </a:solidFill>
              <a:effectLst/>
              <a:latin typeface="+mn-lt"/>
              <a:ea typeface="+mn-ea"/>
              <a:cs typeface="+mn-cs"/>
            </a:rPr>
            <a:t>ものの、各種サービスの直営での実施が多く</a:t>
          </a:r>
          <a:r>
            <a:rPr kumimoji="1" lang="ja-JP" altLang="ja-JP" sz="1100">
              <a:solidFill>
                <a:schemeClr val="dk1"/>
              </a:solidFill>
              <a:effectLst/>
              <a:latin typeface="+mn-lt"/>
              <a:ea typeface="+mn-ea"/>
              <a:cs typeface="+mn-cs"/>
            </a:rPr>
            <a:t>、類似団体と比較して補助費等に係る経常収支比率は低くなっている。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35</xdr:row>
      <xdr:rowOff>24130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0096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16510</xdr:rowOff>
    </xdr:from>
    <xdr:to>
      <xdr:col>78</xdr:col>
      <xdr:colOff>69850</xdr:colOff>
      <xdr:row>35</xdr:row>
      <xdr:rowOff>24130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017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16510</xdr:rowOff>
    </xdr:from>
    <xdr:to>
      <xdr:col>73</xdr:col>
      <xdr:colOff>180975</xdr:colOff>
      <xdr:row>35</xdr:row>
      <xdr:rowOff>39370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0172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39370</xdr:rowOff>
    </xdr:from>
    <xdr:to>
      <xdr:col>69</xdr:col>
      <xdr:colOff>92075</xdr:colOff>
      <xdr:row>35</xdr:row>
      <xdr:rowOff>54610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0401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83820</xdr:rowOff>
    </xdr:from>
    <xdr:to>
      <xdr:col>69</xdr:col>
      <xdr:colOff>142875</xdr:colOff>
      <xdr:row>39</xdr:row>
      <xdr:rowOff>13970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170197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68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60960</xdr:rowOff>
    </xdr:from>
    <xdr:to>
      <xdr:col>65</xdr:col>
      <xdr:colOff>53975</xdr:colOff>
      <xdr:row>38</xdr:row>
      <xdr:rowOff>162560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147337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6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129540</xdr:rowOff>
    </xdr:from>
    <xdr:to>
      <xdr:col>82</xdr:col>
      <xdr:colOff>158750</xdr:colOff>
      <xdr:row>35</xdr:row>
      <xdr:rowOff>59690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38117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6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144780</xdr:rowOff>
    </xdr:from>
    <xdr:to>
      <xdr:col>78</xdr:col>
      <xdr:colOff>120650</xdr:colOff>
      <xdr:row>35</xdr:row>
      <xdr:rowOff>74930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85107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74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137160</xdr:rowOff>
    </xdr:from>
    <xdr:to>
      <xdr:col>74</xdr:col>
      <xdr:colOff>31750</xdr:colOff>
      <xdr:row>35</xdr:row>
      <xdr:rowOff>67310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77487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160020</xdr:rowOff>
    </xdr:from>
    <xdr:to>
      <xdr:col>69</xdr:col>
      <xdr:colOff>142875</xdr:colOff>
      <xdr:row>35</xdr:row>
      <xdr:rowOff>90170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100347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3810</xdr:rowOff>
    </xdr:from>
    <xdr:to>
      <xdr:col>65</xdr:col>
      <xdr:colOff>53975</xdr:colOff>
      <xdr:row>35</xdr:row>
      <xdr:rowOff>105410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115587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地方債の元利償還金は微増したものの、公債費に係る経常収支比率についても類似団体を下回っている。</a:t>
          </a:r>
          <a:endParaRPr lang="ja-JP" altLang="ja-JP" sz="1400">
            <a:effectLst/>
          </a:endParaRPr>
        </a:p>
        <a:p>
          <a:r>
            <a:rPr kumimoji="1" lang="ja-JP" altLang="ja-JP" sz="1100">
              <a:solidFill>
                <a:schemeClr val="dk1"/>
              </a:solidFill>
              <a:effectLst/>
              <a:latin typeface="+mn-lt"/>
              <a:ea typeface="+mn-ea"/>
              <a:cs typeface="+mn-cs"/>
            </a:rPr>
            <a:t>　今後も引き続き、普通建設事業の計画的な実施に努め、適正な市債の発行を行うことで、公債費の抑制に努める。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58420</xdr:rowOff>
    </xdr:from>
    <xdr:to>
      <xdr:col>24</xdr:col>
      <xdr:colOff>25400</xdr:colOff>
      <xdr:row>76</xdr:row>
      <xdr:rowOff>96520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088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58420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3081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111761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081000"/>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111761</xdr:rowOff>
    </xdr:from>
    <xdr:to>
      <xdr:col>11</xdr:col>
      <xdr:colOff>9525</xdr:colOff>
      <xdr:row>77</xdr:row>
      <xdr:rowOff>16511</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14196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26670</xdr:rowOff>
    </xdr:from>
    <xdr:to>
      <xdr:col>11</xdr:col>
      <xdr:colOff>60325</xdr:colOff>
      <xdr:row>77</xdr:row>
      <xdr:rowOff>128270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113047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62247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xdr:rowOff>
    </xdr:from>
    <xdr:to>
      <xdr:col>20</xdr:col>
      <xdr:colOff>38100</xdr:colOff>
      <xdr:row>76</xdr:row>
      <xdr:rowOff>109220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119397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806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60961</xdr:rowOff>
    </xdr:from>
    <xdr:to>
      <xdr:col>11</xdr:col>
      <xdr:colOff>60325</xdr:colOff>
      <xdr:row>76</xdr:row>
      <xdr:rowOff>162561</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137161</xdr:rowOff>
    </xdr:from>
    <xdr:to>
      <xdr:col>6</xdr:col>
      <xdr:colOff>171450</xdr:colOff>
      <xdr:row>77</xdr:row>
      <xdr:rowOff>67311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77487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公債費以外の経費については人件費および扶助費等の増加もあり、近年は類似団体より高い水準で推移している。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92711</xdr:rowOff>
    </xdr:from>
    <xdr:to>
      <xdr:col>82</xdr:col>
      <xdr:colOff>107950</xdr:colOff>
      <xdr:row>78</xdr:row>
      <xdr:rowOff>58420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294361"/>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77</xdr:row>
      <xdr:rowOff>92711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31343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5097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86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86995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3134339"/>
          <a:ext cx="889000" cy="154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165117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86995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7150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121920</xdr:rowOff>
    </xdr:from>
    <xdr:to>
      <xdr:col>65</xdr:col>
      <xdr:colOff>53975</xdr:colOff>
      <xdr:row>77</xdr:row>
      <xdr:rowOff>52070</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62247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41911</xdr:rowOff>
    </xdr:from>
    <xdr:to>
      <xdr:col>78</xdr:col>
      <xdr:colOff>120650</xdr:colOff>
      <xdr:row>77</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128288</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36195</xdr:rowOff>
    </xdr:from>
    <xdr:to>
      <xdr:col>69</xdr:col>
      <xdr:colOff>142875</xdr:colOff>
      <xdr:row>77</xdr:row>
      <xdr:rowOff>137795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122572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57379</xdr:rowOff>
    </xdr:from>
    <xdr:to>
      <xdr:col>29</xdr:col>
      <xdr:colOff>127000</xdr:colOff>
      <xdr:row>15</xdr:row>
      <xdr:rowOff>103442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76754"/>
          <a:ext cx="647700" cy="460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113085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03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92672</xdr:rowOff>
    </xdr:from>
    <xdr:to>
      <xdr:col>26</xdr:col>
      <xdr:colOff>50800</xdr:colOff>
      <xdr:row>15</xdr:row>
      <xdr:rowOff>103442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2712047"/>
          <a:ext cx="698500" cy="1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85869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48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92672</xdr:rowOff>
    </xdr:from>
    <xdr:to>
      <xdr:col>22</xdr:col>
      <xdr:colOff>114300</xdr:colOff>
      <xdr:row>15</xdr:row>
      <xdr:rowOff>118339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12047"/>
          <a:ext cx="698500" cy="2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88091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305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118339</xdr:rowOff>
    </xdr:from>
    <xdr:to>
      <xdr:col>18</xdr:col>
      <xdr:colOff>177800</xdr:colOff>
      <xdr:row>16</xdr:row>
      <xdr:rowOff>18186</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737714"/>
          <a:ext cx="698500" cy="712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20345</xdr:rowOff>
    </xdr:from>
    <xdr:to>
      <xdr:col>19</xdr:col>
      <xdr:colOff>38100</xdr:colOff>
      <xdr:row>17</xdr:row>
      <xdr:rowOff>121945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82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106722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306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42647</xdr:rowOff>
    </xdr:from>
    <xdr:to>
      <xdr:col>15</xdr:col>
      <xdr:colOff>101600</xdr:colOff>
      <xdr:row>17</xdr:row>
      <xdr:rowOff>144247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04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129024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09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6579</xdr:rowOff>
    </xdr:from>
    <xdr:to>
      <xdr:col>29</xdr:col>
      <xdr:colOff>177800</xdr:colOff>
      <xdr:row>15</xdr:row>
      <xdr:rowOff>108179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25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23106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71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52642</xdr:rowOff>
    </xdr:from>
    <xdr:to>
      <xdr:col>26</xdr:col>
      <xdr:colOff>101600</xdr:colOff>
      <xdr:row>15</xdr:row>
      <xdr:rowOff>154242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72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164419</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408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41872</xdr:rowOff>
    </xdr:from>
    <xdr:to>
      <xdr:col>22</xdr:col>
      <xdr:colOff>165100</xdr:colOff>
      <xdr:row>15</xdr:row>
      <xdr:rowOff>143472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612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153649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3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67539</xdr:rowOff>
    </xdr:from>
    <xdr:to>
      <xdr:col>19</xdr:col>
      <xdr:colOff>38100</xdr:colOff>
      <xdr:row>15</xdr:row>
      <xdr:rowOff>169139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686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7866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45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138836</xdr:rowOff>
    </xdr:from>
    <xdr:to>
      <xdr:col>15</xdr:col>
      <xdr:colOff>101600</xdr:colOff>
      <xdr:row>16</xdr:row>
      <xdr:rowOff>68986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58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79163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2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164621</xdr:rowOff>
    </xdr:from>
    <xdr:to>
      <xdr:col>29</xdr:col>
      <xdr:colOff>127000</xdr:colOff>
      <xdr:row>37</xdr:row>
      <xdr:rowOff>44998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117871"/>
          <a:ext cx="647700" cy="51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44998</xdr:rowOff>
    </xdr:from>
    <xdr:to>
      <xdr:col>26</xdr:col>
      <xdr:colOff>50800</xdr:colOff>
      <xdr:row>37</xdr:row>
      <xdr:rowOff>83599</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69698"/>
          <a:ext cx="698500" cy="38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83599</xdr:rowOff>
    </xdr:from>
    <xdr:to>
      <xdr:col>22</xdr:col>
      <xdr:colOff>114300</xdr:colOff>
      <xdr:row>37</xdr:row>
      <xdr:rowOff>166156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208299"/>
          <a:ext cx="698500" cy="825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1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117105</xdr:rowOff>
    </xdr:from>
    <xdr:to>
      <xdr:col>18</xdr:col>
      <xdr:colOff>177800</xdr:colOff>
      <xdr:row>37</xdr:row>
      <xdr:rowOff>166156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241805"/>
          <a:ext cx="698500" cy="49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238768</xdr:rowOff>
    </xdr:from>
    <xdr:to>
      <xdr:col>19</xdr:col>
      <xdr:colOff>38100</xdr:colOff>
      <xdr:row>35</xdr:row>
      <xdr:rowOff>340368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7645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17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247650</xdr:rowOff>
    </xdr:from>
    <xdr:to>
      <xdr:col>15</xdr:col>
      <xdr:colOff>101600</xdr:colOff>
      <xdr:row>36</xdr:row>
      <xdr:rowOff>6350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2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113821</xdr:rowOff>
    </xdr:from>
    <xdr:to>
      <xdr:col>29</xdr:col>
      <xdr:colOff>177800</xdr:colOff>
      <xdr:row>37</xdr:row>
      <xdr:rowOff>43971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67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85898</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39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165648</xdr:rowOff>
    </xdr:from>
    <xdr:to>
      <xdr:col>26</xdr:col>
      <xdr:colOff>101600</xdr:colOff>
      <xdr:row>37</xdr:row>
      <xdr:rowOff>95798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18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80575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052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32799</xdr:rowOff>
    </xdr:from>
    <xdr:to>
      <xdr:col>22</xdr:col>
      <xdr:colOff>165100</xdr:colOff>
      <xdr:row>37</xdr:row>
      <xdr:rowOff>134399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574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119176</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4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115356</xdr:rowOff>
    </xdr:from>
    <xdr:to>
      <xdr:col>19</xdr:col>
      <xdr:colOff>38100</xdr:colOff>
      <xdr:row>37</xdr:row>
      <xdr:rowOff>216956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240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201733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32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66305</xdr:rowOff>
    </xdr:from>
    <xdr:to>
      <xdr:col>15</xdr:col>
      <xdr:colOff>101600</xdr:colOff>
      <xdr:row>37</xdr:row>
      <xdr:rowOff>167905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191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152682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27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71,865
70,507
42.92
34,053,777
33,746,765
211,019
16,516,840
20,877,433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148158</xdr:rowOff>
    </xdr:from>
    <xdr:to>
      <xdr:col>24</xdr:col>
      <xdr:colOff>63500</xdr:colOff>
      <xdr:row>33</xdr:row>
      <xdr:rowOff>35973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634558"/>
          <a:ext cx="838200" cy="5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153319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54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161874</xdr:rowOff>
    </xdr:from>
    <xdr:to>
      <xdr:col>19</xdr:col>
      <xdr:colOff>177800</xdr:colOff>
      <xdr:row>33</xdr:row>
      <xdr:rowOff>35973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648274"/>
          <a:ext cx="889000" cy="45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118457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161874</xdr:rowOff>
    </xdr:from>
    <xdr:to>
      <xdr:col>15</xdr:col>
      <xdr:colOff>50800</xdr:colOff>
      <xdr:row>33</xdr:row>
      <xdr:rowOff>39897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48274"/>
          <a:ext cx="889000" cy="4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124001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39897</xdr:rowOff>
    </xdr:from>
    <xdr:to>
      <xdr:col>10</xdr:col>
      <xdr:colOff>114300</xdr:colOff>
      <xdr:row>34</xdr:row>
      <xdr:rowOff>112249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97747"/>
          <a:ext cx="889000" cy="243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63868</xdr:rowOff>
    </xdr:from>
    <xdr:to>
      <xdr:col>10</xdr:col>
      <xdr:colOff>165100</xdr:colOff>
      <xdr:row>36</xdr:row>
      <xdr:rowOff>165468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156595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169786</xdr:rowOff>
    </xdr:from>
    <xdr:to>
      <xdr:col>6</xdr:col>
      <xdr:colOff>38100</xdr:colOff>
      <xdr:row>37</xdr:row>
      <xdr:rowOff>99936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91063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97358</xdr:rowOff>
    </xdr:from>
    <xdr:to>
      <xdr:col>24</xdr:col>
      <xdr:colOff>114300</xdr:colOff>
      <xdr:row>33</xdr:row>
      <xdr:rowOff>27508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8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120235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43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156623</xdr:rowOff>
    </xdr:from>
    <xdr:to>
      <xdr:col>20</xdr:col>
      <xdr:colOff>38100</xdr:colOff>
      <xdr:row>33</xdr:row>
      <xdr:rowOff>86773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64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103300</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41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111074</xdr:rowOff>
    </xdr:from>
    <xdr:to>
      <xdr:col>15</xdr:col>
      <xdr:colOff>101600</xdr:colOff>
      <xdr:row>33</xdr:row>
      <xdr:rowOff>41224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9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57751</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7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160547</xdr:rowOff>
    </xdr:from>
    <xdr:to>
      <xdr:col>10</xdr:col>
      <xdr:colOff>165100</xdr:colOff>
      <xdr:row>33</xdr:row>
      <xdr:rowOff>90697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4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107224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2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61449</xdr:rowOff>
    </xdr:from>
    <xdr:to>
      <xdr:col>6</xdr:col>
      <xdr:colOff>38100</xdr:colOff>
      <xdr:row>34</xdr:row>
      <xdr:rowOff>163049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0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8126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6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114884</xdr:rowOff>
    </xdr:from>
    <xdr:to>
      <xdr:col>24</xdr:col>
      <xdr:colOff>63500</xdr:colOff>
      <xdr:row>57</xdr:row>
      <xdr:rowOff>40513</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716084"/>
          <a:ext cx="838200" cy="9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114884</xdr:rowOff>
    </xdr:from>
    <xdr:to>
      <xdr:col>19</xdr:col>
      <xdr:colOff>177800</xdr:colOff>
      <xdr:row>57</xdr:row>
      <xdr:rowOff>40691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16084"/>
          <a:ext cx="889000" cy="97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40691</xdr:rowOff>
    </xdr:from>
    <xdr:to>
      <xdr:col>15</xdr:col>
      <xdr:colOff>50800</xdr:colOff>
      <xdr:row>57</xdr:row>
      <xdr:rowOff>63424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13341"/>
          <a:ext cx="889000" cy="2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63424</xdr:rowOff>
    </xdr:from>
    <xdr:to>
      <xdr:col>10</xdr:col>
      <xdr:colOff>114300</xdr:colOff>
      <xdr:row>57</xdr:row>
      <xdr:rowOff>105207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36074"/>
          <a:ext cx="889000" cy="41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136207</xdr:rowOff>
    </xdr:from>
    <xdr:to>
      <xdr:col>10</xdr:col>
      <xdr:colOff>165100</xdr:colOff>
      <xdr:row>57</xdr:row>
      <xdr:rowOff>66357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82884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25883</xdr:rowOff>
    </xdr:from>
    <xdr:to>
      <xdr:col>6</xdr:col>
      <xdr:colOff>38100</xdr:colOff>
      <xdr:row>57</xdr:row>
      <xdr:rowOff>127483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144010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161163</xdr:rowOff>
    </xdr:from>
    <xdr:to>
      <xdr:col>24</xdr:col>
      <xdr:colOff>114300</xdr:colOff>
      <xdr:row>57</xdr:row>
      <xdr:rowOff>91313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139590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64084</xdr:rowOff>
    </xdr:from>
    <xdr:to>
      <xdr:col>20</xdr:col>
      <xdr:colOff>38100</xdr:colOff>
      <xdr:row>56</xdr:row>
      <xdr:rowOff>165684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156811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75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161341</xdr:rowOff>
    </xdr:from>
    <xdr:to>
      <xdr:col>15</xdr:col>
      <xdr:colOff>101600</xdr:colOff>
      <xdr:row>57</xdr:row>
      <xdr:rowOff>91491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6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82618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55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12624</xdr:rowOff>
    </xdr:from>
    <xdr:to>
      <xdr:col>10</xdr:col>
      <xdr:colOff>165100</xdr:colOff>
      <xdr:row>57</xdr:row>
      <xdr:rowOff>114224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8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105351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7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54407</xdr:rowOff>
    </xdr:from>
    <xdr:to>
      <xdr:col>6</xdr:col>
      <xdr:colOff>38100</xdr:colOff>
      <xdr:row>57</xdr:row>
      <xdr:rowOff>156007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27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147134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1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142367</xdr:rowOff>
    </xdr:from>
    <xdr:to>
      <xdr:col>24</xdr:col>
      <xdr:colOff>63500</xdr:colOff>
      <xdr:row>77</xdr:row>
      <xdr:rowOff>145986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44017"/>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144212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345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142367</xdr:rowOff>
    </xdr:from>
    <xdr:to>
      <xdr:col>19</xdr:col>
      <xdr:colOff>177800</xdr:colOff>
      <xdr:row>78</xdr:row>
      <xdr:rowOff>1549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44017"/>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93160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46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155017</xdr:rowOff>
    </xdr:from>
    <xdr:to>
      <xdr:col>15</xdr:col>
      <xdr:colOff>50800</xdr:colOff>
      <xdr:row>78</xdr:row>
      <xdr:rowOff>1549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56667"/>
          <a:ext cx="889000" cy="17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92663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155017</xdr:rowOff>
    </xdr:from>
    <xdr:to>
      <xdr:col>10</xdr:col>
      <xdr:colOff>114300</xdr:colOff>
      <xdr:row>78</xdr:row>
      <xdr:rowOff>23876</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356667"/>
          <a:ext cx="889000" cy="40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167920</xdr:rowOff>
    </xdr:from>
    <xdr:to>
      <xdr:col>10</xdr:col>
      <xdr:colOff>165100</xdr:colOff>
      <xdr:row>78</xdr:row>
      <xdr:rowOff>98070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89197</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24168</xdr:rowOff>
    </xdr:from>
    <xdr:to>
      <xdr:col>6</xdr:col>
      <xdr:colOff>38100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95186</xdr:rowOff>
    </xdr:from>
    <xdr:to>
      <xdr:col>24</xdr:col>
      <xdr:colOff>114300</xdr:colOff>
      <xdr:row>78</xdr:row>
      <xdr:rowOff>25336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118063</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91567</xdr:rowOff>
    </xdr:from>
    <xdr:to>
      <xdr:col>20</xdr:col>
      <xdr:colOff>38100</xdr:colOff>
      <xdr:row>78</xdr:row>
      <xdr:rowOff>21717</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29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38244</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068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122199</xdr:rowOff>
    </xdr:from>
    <xdr:to>
      <xdr:col>15</xdr:col>
      <xdr:colOff>101600</xdr:colOff>
      <xdr:row>78</xdr:row>
      <xdr:rowOff>52349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2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68876</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099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104217</xdr:rowOff>
    </xdr:from>
    <xdr:to>
      <xdr:col>10</xdr:col>
      <xdr:colOff>165100</xdr:colOff>
      <xdr:row>78</xdr:row>
      <xdr:rowOff>34367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0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50894</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081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144526</xdr:rowOff>
    </xdr:from>
    <xdr:to>
      <xdr:col>6</xdr:col>
      <xdr:colOff>38100</xdr:colOff>
      <xdr:row>78</xdr:row>
      <xdr:rowOff>74676</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4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91203</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12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26096</xdr:rowOff>
    </xdr:from>
    <xdr:to>
      <xdr:col>24</xdr:col>
      <xdr:colOff>63500</xdr:colOff>
      <xdr:row>96</xdr:row>
      <xdr:rowOff>123403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485296"/>
          <a:ext cx="838200" cy="9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79729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196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11858</xdr:rowOff>
    </xdr:from>
    <xdr:to>
      <xdr:col>19</xdr:col>
      <xdr:colOff>177800</xdr:colOff>
      <xdr:row>96</xdr:row>
      <xdr:rowOff>123403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471058"/>
          <a:ext cx="889000" cy="1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93750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11858</xdr:rowOff>
    </xdr:from>
    <xdr:to>
      <xdr:col>15</xdr:col>
      <xdr:colOff>50800</xdr:colOff>
      <xdr:row>97</xdr:row>
      <xdr:rowOff>111745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471058"/>
          <a:ext cx="889000" cy="27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127812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111745</xdr:rowOff>
    </xdr:from>
    <xdr:to>
      <xdr:col>10</xdr:col>
      <xdr:colOff>114300</xdr:colOff>
      <xdr:row>97</xdr:row>
      <xdr:rowOff>140821</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742395"/>
          <a:ext cx="889000" cy="2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120969</xdr:rowOff>
    </xdr:from>
    <xdr:to>
      <xdr:col>10</xdr:col>
      <xdr:colOff>165100</xdr:colOff>
      <xdr:row>97</xdr:row>
      <xdr:rowOff>51119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67646</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322</xdr:rowOff>
    </xdr:from>
    <xdr:to>
      <xdr:col>6</xdr:col>
      <xdr:colOff>38100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146746</xdr:rowOff>
    </xdr:from>
    <xdr:to>
      <xdr:col>24</xdr:col>
      <xdr:colOff>114300</xdr:colOff>
      <xdr:row>96</xdr:row>
      <xdr:rowOff>76896</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43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125173</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412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72603</xdr:rowOff>
    </xdr:from>
    <xdr:to>
      <xdr:col>20</xdr:col>
      <xdr:colOff>38100</xdr:colOff>
      <xdr:row>97</xdr:row>
      <xdr:rowOff>2753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53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165330</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624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132508</xdr:rowOff>
    </xdr:from>
    <xdr:to>
      <xdr:col>15</xdr:col>
      <xdr:colOff>101600</xdr:colOff>
      <xdr:row>96</xdr:row>
      <xdr:rowOff>62658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4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53785</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6512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60945</xdr:rowOff>
    </xdr:from>
    <xdr:to>
      <xdr:col>10</xdr:col>
      <xdr:colOff>165100</xdr:colOff>
      <xdr:row>97</xdr:row>
      <xdr:rowOff>162545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69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153672</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784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90021</xdr:rowOff>
    </xdr:from>
    <xdr:to>
      <xdr:col>6</xdr:col>
      <xdr:colOff>38100</xdr:colOff>
      <xdr:row>98</xdr:row>
      <xdr:rowOff>20171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72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11298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81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113480</xdr:rowOff>
    </xdr:from>
    <xdr:to>
      <xdr:col>55</xdr:col>
      <xdr:colOff>0</xdr:colOff>
      <xdr:row>37</xdr:row>
      <xdr:rowOff>122044</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9639300" y="6457130"/>
          <a:ext cx="838200" cy="8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122044</xdr:rowOff>
    </xdr:from>
    <xdr:to>
      <xdr:col>50</xdr:col>
      <xdr:colOff>114300</xdr:colOff>
      <xdr:row>37</xdr:row>
      <xdr:rowOff>169060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65694"/>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105859</xdr:rowOff>
    </xdr:from>
    <xdr:to>
      <xdr:col>45</xdr:col>
      <xdr:colOff>177800</xdr:colOff>
      <xdr:row>37</xdr:row>
      <xdr:rowOff>169060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763709"/>
          <a:ext cx="889000" cy="749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105859</xdr:rowOff>
    </xdr:from>
    <xdr:to>
      <xdr:col>41</xdr:col>
      <xdr:colOff>50800</xdr:colOff>
      <xdr:row>38</xdr:row>
      <xdr:rowOff>33035</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763709"/>
          <a:ext cx="889000" cy="78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16053</xdr:rowOff>
    </xdr:from>
    <xdr:to>
      <xdr:col>41</xdr:col>
      <xdr:colOff>101600</xdr:colOff>
      <xdr:row>32</xdr:row>
      <xdr:rowOff>117653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50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134180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277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538</xdr:rowOff>
    </xdr:from>
    <xdr:to>
      <xdr:col>36</xdr:col>
      <xdr:colOff>165100</xdr:colOff>
      <xdr:row>37</xdr:row>
      <xdr:rowOff>102138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4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118665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1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62680</xdr:rowOff>
    </xdr:from>
    <xdr:to>
      <xdr:col>55</xdr:col>
      <xdr:colOff>50800</xdr:colOff>
      <xdr:row>37</xdr:row>
      <xdr:rowOff>164280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40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149057</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2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71244</xdr:rowOff>
    </xdr:from>
    <xdr:to>
      <xdr:col>50</xdr:col>
      <xdr:colOff>165100</xdr:colOff>
      <xdr:row>38</xdr:row>
      <xdr:rowOff>1394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414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163971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50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118260</xdr:rowOff>
    </xdr:from>
    <xdr:to>
      <xdr:col>46</xdr:col>
      <xdr:colOff>38100</xdr:colOff>
      <xdr:row>38</xdr:row>
      <xdr:rowOff>48409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619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39537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5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55059</xdr:rowOff>
    </xdr:from>
    <xdr:to>
      <xdr:col>41</xdr:col>
      <xdr:colOff>101600</xdr:colOff>
      <xdr:row>33</xdr:row>
      <xdr:rowOff>156659</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71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147786</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805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153685</xdr:rowOff>
    </xdr:from>
    <xdr:to>
      <xdr:col>36</xdr:col>
      <xdr:colOff>165100</xdr:colOff>
      <xdr:row>38</xdr:row>
      <xdr:rowOff>83835</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74962</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9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102921</xdr:rowOff>
    </xdr:from>
    <xdr:to>
      <xdr:col>55</xdr:col>
      <xdr:colOff>0</xdr:colOff>
      <xdr:row>53</xdr:row>
      <xdr:rowOff>104419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018321"/>
          <a:ext cx="838200" cy="172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104419</xdr:rowOff>
    </xdr:from>
    <xdr:to>
      <xdr:col>50</xdr:col>
      <xdr:colOff>114300</xdr:colOff>
      <xdr:row>57</xdr:row>
      <xdr:rowOff>24956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191269"/>
          <a:ext cx="889000" cy="60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166141</xdr:rowOff>
    </xdr:from>
    <xdr:to>
      <xdr:col>45</xdr:col>
      <xdr:colOff>177800</xdr:colOff>
      <xdr:row>57</xdr:row>
      <xdr:rowOff>24956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7861300" y="9767341"/>
          <a:ext cx="889000" cy="30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42625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30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166141</xdr:rowOff>
    </xdr:from>
    <xdr:to>
      <xdr:col>41</xdr:col>
      <xdr:colOff>50800</xdr:colOff>
      <xdr:row>57</xdr:row>
      <xdr:rowOff>73013</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767341"/>
          <a:ext cx="889000" cy="78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101816</xdr:rowOff>
    </xdr:from>
    <xdr:to>
      <xdr:col>41</xdr:col>
      <xdr:colOff>101600</xdr:colOff>
      <xdr:row>56</xdr:row>
      <xdr:rowOff>31966</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48493</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30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52121</xdr:rowOff>
    </xdr:from>
    <xdr:to>
      <xdr:col>55</xdr:col>
      <xdr:colOff>50800</xdr:colOff>
      <xdr:row>52</xdr:row>
      <xdr:rowOff>153721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896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74998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881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53619</xdr:rowOff>
    </xdr:from>
    <xdr:to>
      <xdr:col>50</xdr:col>
      <xdr:colOff>165100</xdr:colOff>
      <xdr:row>53</xdr:row>
      <xdr:rowOff>155219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1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296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891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145606</xdr:rowOff>
    </xdr:from>
    <xdr:to>
      <xdr:col>46</xdr:col>
      <xdr:colOff>38100</xdr:colOff>
      <xdr:row>57</xdr:row>
      <xdr:rowOff>75756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66883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3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115341</xdr:rowOff>
    </xdr:from>
    <xdr:to>
      <xdr:col>41</xdr:col>
      <xdr:colOff>101600</xdr:colOff>
      <xdr:row>57</xdr:row>
      <xdr:rowOff>45491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71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36618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80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22213</xdr:rowOff>
    </xdr:from>
    <xdr:to>
      <xdr:col>36</xdr:col>
      <xdr:colOff>165100</xdr:colOff>
      <xdr:row>57</xdr:row>
      <xdr:rowOff>123813</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9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114940</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8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98323</xdr:rowOff>
    </xdr:from>
    <xdr:to>
      <xdr:col>55</xdr:col>
      <xdr:colOff>0</xdr:colOff>
      <xdr:row>74</xdr:row>
      <xdr:rowOff>30849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614173"/>
          <a:ext cx="838200" cy="103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98302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99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30849</xdr:rowOff>
    </xdr:from>
    <xdr:to>
      <xdr:col>50</xdr:col>
      <xdr:colOff>114300</xdr:colOff>
      <xdr:row>77</xdr:row>
      <xdr:rowOff>87637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718149"/>
          <a:ext cx="889000" cy="57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7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140729</xdr:rowOff>
    </xdr:from>
    <xdr:to>
      <xdr:col>45</xdr:col>
      <xdr:colOff>177800</xdr:colOff>
      <xdr:row>77</xdr:row>
      <xdr:rowOff>87637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170929"/>
          <a:ext cx="889000" cy="11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42715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140729</xdr:rowOff>
    </xdr:from>
    <xdr:to>
      <xdr:col>41</xdr:col>
      <xdr:colOff>50800</xdr:colOff>
      <xdr:row>78</xdr:row>
      <xdr:rowOff>27039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170929"/>
          <a:ext cx="889000" cy="2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129972</xdr:rowOff>
    </xdr:from>
    <xdr:to>
      <xdr:col>41</xdr:col>
      <xdr:colOff>101600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77146</xdr:rowOff>
    </xdr:from>
    <xdr:to>
      <xdr:col>36</xdr:col>
      <xdr:colOff>165100</xdr:colOff>
      <xdr:row>78</xdr:row>
      <xdr:rowOff>7296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23823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47523</xdr:rowOff>
    </xdr:from>
    <xdr:to>
      <xdr:col>55</xdr:col>
      <xdr:colOff>50800</xdr:colOff>
      <xdr:row>73</xdr:row>
      <xdr:rowOff>149123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56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70400</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414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151499</xdr:rowOff>
    </xdr:from>
    <xdr:to>
      <xdr:col>50</xdr:col>
      <xdr:colOff>165100</xdr:colOff>
      <xdr:row>74</xdr:row>
      <xdr:rowOff>81649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66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98176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2442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36837</xdr:rowOff>
    </xdr:from>
    <xdr:to>
      <xdr:col>46</xdr:col>
      <xdr:colOff>38100</xdr:colOff>
      <xdr:row>77</xdr:row>
      <xdr:rowOff>138437</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3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154964</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1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89929</xdr:rowOff>
    </xdr:from>
    <xdr:to>
      <xdr:col>41</xdr:col>
      <xdr:colOff>101600</xdr:colOff>
      <xdr:row>77</xdr:row>
      <xdr:rowOff>20079</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12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36606</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289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147689</xdr:rowOff>
    </xdr:from>
    <xdr:to>
      <xdr:col>36</xdr:col>
      <xdr:colOff>165100</xdr:colOff>
      <xdr:row>78</xdr:row>
      <xdr:rowOff>77839</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4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68966</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42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63903</xdr:rowOff>
    </xdr:from>
    <xdr:to>
      <xdr:col>55</xdr:col>
      <xdr:colOff>0</xdr:colOff>
      <xdr:row>97</xdr:row>
      <xdr:rowOff>123160</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639300" y="16694553"/>
          <a:ext cx="838200" cy="59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149431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437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63903</xdr:rowOff>
    </xdr:from>
    <xdr:to>
      <xdr:col>50</xdr:col>
      <xdr:colOff>114300</xdr:colOff>
      <xdr:row>99</xdr:row>
      <xdr:rowOff>10672</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694553"/>
          <a:ext cx="889000" cy="28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79942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36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10672</xdr:rowOff>
    </xdr:from>
    <xdr:to>
      <xdr:col>45</xdr:col>
      <xdr:colOff>177800</xdr:colOff>
      <xdr:row>99</xdr:row>
      <xdr:rowOff>59902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flipV="1">
          <a:off x="7861300" y="16984222"/>
          <a:ext cx="889000" cy="4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22968</xdr:rowOff>
    </xdr:from>
    <xdr:to>
      <xdr:col>41</xdr:col>
      <xdr:colOff>50800</xdr:colOff>
      <xdr:row>99</xdr:row>
      <xdr:rowOff>59902</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996518"/>
          <a:ext cx="889000" cy="3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130277</xdr:rowOff>
    </xdr:from>
    <xdr:to>
      <xdr:col>41</xdr:col>
      <xdr:colOff>101600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3470</xdr:rowOff>
    </xdr:from>
    <xdr:to>
      <xdr:col>36</xdr:col>
      <xdr:colOff>165100</xdr:colOff>
      <xdr:row>97</xdr:row>
      <xdr:rowOff>105070</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121597</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409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72360</xdr:rowOff>
    </xdr:from>
    <xdr:to>
      <xdr:col>55</xdr:col>
      <xdr:colOff>50800</xdr:colOff>
      <xdr:row>98</xdr:row>
      <xdr:rowOff>2510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7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50787</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6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13103</xdr:rowOff>
    </xdr:from>
    <xdr:to>
      <xdr:col>50</xdr:col>
      <xdr:colOff>165100</xdr:colOff>
      <xdr:row>97</xdr:row>
      <xdr:rowOff>114703</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643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105830</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73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131322</xdr:rowOff>
    </xdr:from>
    <xdr:to>
      <xdr:col>46</xdr:col>
      <xdr:colOff>38100</xdr:colOff>
      <xdr:row>99</xdr:row>
      <xdr:rowOff>61472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93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52599</xdr:rowOff>
    </xdr:from>
    <xdr:ext cx="469744"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515428" y="1702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9102</xdr:rowOff>
    </xdr:from>
    <xdr:to>
      <xdr:col>41</xdr:col>
      <xdr:colOff>101600</xdr:colOff>
      <xdr:row>99</xdr:row>
      <xdr:rowOff>110702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9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101829</xdr:rowOff>
    </xdr:from>
    <xdr:ext cx="469744"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626428" y="170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143618</xdr:rowOff>
    </xdr:from>
    <xdr:to>
      <xdr:col>36</xdr:col>
      <xdr:colOff>165100</xdr:colOff>
      <xdr:row>99</xdr:row>
      <xdr:rowOff>73768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94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64895</xdr:rowOff>
    </xdr:from>
    <xdr:ext cx="469744"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37428" y="17038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43454</xdr:rowOff>
    </xdr:from>
    <xdr:to>
      <xdr:col>72</xdr:col>
      <xdr:colOff>38100</xdr:colOff>
      <xdr:row>38</xdr:row>
      <xdr:rowOff>145054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161581</xdr:rowOff>
    </xdr:from>
    <xdr:ext cx="378565"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4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29921</xdr:rowOff>
    </xdr:from>
    <xdr:to>
      <xdr:col>67</xdr:col>
      <xdr:colOff>101600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148048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161037</xdr:rowOff>
    </xdr:from>
    <xdr:to>
      <xdr:col>85</xdr:col>
      <xdr:colOff>127000</xdr:colOff>
      <xdr:row>77</xdr:row>
      <xdr:rowOff>5969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191237"/>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3569</xdr:rowOff>
    </xdr:from>
    <xdr:to>
      <xdr:col>81</xdr:col>
      <xdr:colOff>50800</xdr:colOff>
      <xdr:row>77</xdr:row>
      <xdr:rowOff>5969</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205219"/>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171323</xdr:rowOff>
    </xdr:from>
    <xdr:to>
      <xdr:col>76</xdr:col>
      <xdr:colOff>114300</xdr:colOff>
      <xdr:row>77</xdr:row>
      <xdr:rowOff>3569</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20152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155524</xdr:rowOff>
    </xdr:from>
    <xdr:to>
      <xdr:col>71</xdr:col>
      <xdr:colOff>177800</xdr:colOff>
      <xdr:row>76</xdr:row>
      <xdr:rowOff>171323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185724"/>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49518</xdr:rowOff>
    </xdr:from>
    <xdr:to>
      <xdr:col>72</xdr:col>
      <xdr:colOff>38100</xdr:colOff>
      <xdr:row>76</xdr:row>
      <xdr:rowOff>151118</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167644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85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58902</xdr:rowOff>
    </xdr:from>
    <xdr:to>
      <xdr:col>67</xdr:col>
      <xdr:colOff>101600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5580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86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110237</xdr:rowOff>
    </xdr:from>
    <xdr:to>
      <xdr:col>85</xdr:col>
      <xdr:colOff>177800</xdr:colOff>
      <xdr:row>77</xdr:row>
      <xdr:rowOff>40387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14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88664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1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126619</xdr:rowOff>
    </xdr:from>
    <xdr:to>
      <xdr:col>81</xdr:col>
      <xdr:colOff>101600</xdr:colOff>
      <xdr:row>77</xdr:row>
      <xdr:rowOff>56769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15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47896</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249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124219</xdr:rowOff>
    </xdr:from>
    <xdr:to>
      <xdr:col>76</xdr:col>
      <xdr:colOff>165100</xdr:colOff>
      <xdr:row>77</xdr:row>
      <xdr:rowOff>54369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1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45496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24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120523</xdr:rowOff>
    </xdr:from>
    <xdr:to>
      <xdr:col>72</xdr:col>
      <xdr:colOff>38100</xdr:colOff>
      <xdr:row>77</xdr:row>
      <xdr:rowOff>50673</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15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41800</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24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104724</xdr:rowOff>
    </xdr:from>
    <xdr:to>
      <xdr:col>67</xdr:col>
      <xdr:colOff>101600</xdr:colOff>
      <xdr:row>77</xdr:row>
      <xdr:rowOff>34874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134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26001</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227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75454</xdr:rowOff>
    </xdr:from>
    <xdr:to>
      <xdr:col>85</xdr:col>
      <xdr:colOff>127000</xdr:colOff>
      <xdr:row>98</xdr:row>
      <xdr:rowOff>94638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77554"/>
          <a:ext cx="838200" cy="1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62762</xdr:rowOff>
    </xdr:from>
    <xdr:to>
      <xdr:col>81</xdr:col>
      <xdr:colOff>50800</xdr:colOff>
      <xdr:row>98</xdr:row>
      <xdr:rowOff>75454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4592300" y="16864862"/>
          <a:ext cx="8890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16631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62762</xdr:rowOff>
    </xdr:from>
    <xdr:to>
      <xdr:col>76</xdr:col>
      <xdr:colOff>114300</xdr:colOff>
      <xdr:row>98</xdr:row>
      <xdr:rowOff>101524</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864862"/>
          <a:ext cx="889000" cy="3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101524</xdr:rowOff>
    </xdr:from>
    <xdr:to>
      <xdr:col>71</xdr:col>
      <xdr:colOff>177800</xdr:colOff>
      <xdr:row>98</xdr:row>
      <xdr:rowOff>103042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03624"/>
          <a:ext cx="889000" cy="1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120630</xdr:rowOff>
    </xdr:from>
    <xdr:to>
      <xdr:col>72</xdr:col>
      <xdr:colOff>38100</xdr:colOff>
      <xdr:row>98</xdr:row>
      <xdr:rowOff>50780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67307</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6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157352</xdr:rowOff>
    </xdr:from>
    <xdr:to>
      <xdr:col>67</xdr:col>
      <xdr:colOff>101600</xdr:colOff>
      <xdr:row>98</xdr:row>
      <xdr:rowOff>87502</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88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104029</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6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43838</xdr:rowOff>
    </xdr:from>
    <xdr:to>
      <xdr:col>85</xdr:col>
      <xdr:colOff>177800</xdr:colOff>
      <xdr:row>98</xdr:row>
      <xdr:rowOff>145438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4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130215</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6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24654</xdr:rowOff>
    </xdr:from>
    <xdr:to>
      <xdr:col>81</xdr:col>
      <xdr:colOff>101600</xdr:colOff>
      <xdr:row>98</xdr:row>
      <xdr:rowOff>126254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117381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46428" y="1691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11962</xdr:rowOff>
    </xdr:from>
    <xdr:to>
      <xdr:col>76</xdr:col>
      <xdr:colOff>165100</xdr:colOff>
      <xdr:row>98</xdr:row>
      <xdr:rowOff>113562</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104689</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06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50724</xdr:rowOff>
    </xdr:from>
    <xdr:to>
      <xdr:col>72</xdr:col>
      <xdr:colOff>38100</xdr:colOff>
      <xdr:row>98</xdr:row>
      <xdr:rowOff>152324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5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143451</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68428" y="16945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52242</xdr:rowOff>
    </xdr:from>
    <xdr:to>
      <xdr:col>67</xdr:col>
      <xdr:colOff>101600</xdr:colOff>
      <xdr:row>98</xdr:row>
      <xdr:rowOff>153842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54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144969</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4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5207</xdr:rowOff>
    </xdr:from>
    <xdr:to>
      <xdr:col>102</xdr:col>
      <xdr:colOff>165100</xdr:colOff>
      <xdr:row>38</xdr:row>
      <xdr:rowOff>106807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123334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29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44958</xdr:rowOff>
    </xdr:from>
    <xdr:to>
      <xdr:col>98</xdr:col>
      <xdr:colOff>38100</xdr:colOff>
      <xdr:row>38</xdr:row>
      <xdr:rowOff>146558</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6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163085</xdr:rowOff>
    </xdr:from>
    <xdr:ext cx="378565"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35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43879</xdr:rowOff>
    </xdr:from>
    <xdr:to>
      <xdr:col>116</xdr:col>
      <xdr:colOff>63500</xdr:colOff>
      <xdr:row>59</xdr:row>
      <xdr:rowOff>43993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1323300" y="10159429"/>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43993</xdr:rowOff>
    </xdr:from>
    <xdr:to>
      <xdr:col>111</xdr:col>
      <xdr:colOff>177800</xdr:colOff>
      <xdr:row>59</xdr:row>
      <xdr:rowOff>44069</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0434300" y="101595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43993</xdr:rowOff>
    </xdr:from>
    <xdr:to>
      <xdr:col>107</xdr:col>
      <xdr:colOff>50800</xdr:colOff>
      <xdr:row>59</xdr:row>
      <xdr:rowOff>44069</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954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43993</xdr:rowOff>
    </xdr:from>
    <xdr:to>
      <xdr:col>102</xdr:col>
      <xdr:colOff>114300</xdr:colOff>
      <xdr:row>59</xdr:row>
      <xdr:rowOff>44145</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10159543"/>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59449</xdr:rowOff>
    </xdr:from>
    <xdr:to>
      <xdr:col>102</xdr:col>
      <xdr:colOff>165100</xdr:colOff>
      <xdr:row>58</xdr:row>
      <xdr:rowOff>161049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6126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72441</xdr:rowOff>
    </xdr:from>
    <xdr:to>
      <xdr:col>98</xdr:col>
      <xdr:colOff>38100</xdr:colOff>
      <xdr:row>59</xdr:row>
      <xdr:rowOff>2591</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19118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164529</xdr:rowOff>
    </xdr:from>
    <xdr:to>
      <xdr:col>116</xdr:col>
      <xdr:colOff>114300</xdr:colOff>
      <xdr:row>59</xdr:row>
      <xdr:rowOff>94679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10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79456</xdr:rowOff>
    </xdr:from>
    <xdr:ext cx="313932"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23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164643</xdr:rowOff>
    </xdr:from>
    <xdr:to>
      <xdr:col>112</xdr:col>
      <xdr:colOff>38100</xdr:colOff>
      <xdr:row>59</xdr:row>
      <xdr:rowOff>94793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85920</xdr:rowOff>
    </xdr:from>
    <xdr:ext cx="313932"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66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164719</xdr:rowOff>
    </xdr:from>
    <xdr:to>
      <xdr:col>107</xdr:col>
      <xdr:colOff>101600</xdr:colOff>
      <xdr:row>59</xdr:row>
      <xdr:rowOff>94869</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10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85996</xdr:rowOff>
    </xdr:from>
    <xdr:ext cx="313932"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77333" y="10201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164643</xdr:rowOff>
    </xdr:from>
    <xdr:to>
      <xdr:col>102</xdr:col>
      <xdr:colOff>165100</xdr:colOff>
      <xdr:row>59</xdr:row>
      <xdr:rowOff>94793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10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85920</xdr:rowOff>
    </xdr:from>
    <xdr:ext cx="313932"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88333" y="10201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164795</xdr:rowOff>
    </xdr:from>
    <xdr:to>
      <xdr:col>98</xdr:col>
      <xdr:colOff>38100</xdr:colOff>
      <xdr:row>59</xdr:row>
      <xdr:rowOff>94945</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10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86072</xdr:rowOff>
    </xdr:from>
    <xdr:ext cx="249299"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531650" y="10201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38560</xdr:rowOff>
    </xdr:from>
    <xdr:to>
      <xdr:col>116</xdr:col>
      <xdr:colOff>63500</xdr:colOff>
      <xdr:row>77</xdr:row>
      <xdr:rowOff>79121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40210"/>
          <a:ext cx="838200" cy="4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142542</xdr:rowOff>
    </xdr:from>
    <xdr:to>
      <xdr:col>111</xdr:col>
      <xdr:colOff>177800</xdr:colOff>
      <xdr:row>77</xdr:row>
      <xdr:rowOff>79121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172742"/>
          <a:ext cx="889000" cy="10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142542</xdr:rowOff>
    </xdr:from>
    <xdr:to>
      <xdr:col>107</xdr:col>
      <xdr:colOff>50800</xdr:colOff>
      <xdr:row>77</xdr:row>
      <xdr:rowOff>106814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172742"/>
          <a:ext cx="889000" cy="13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106814</xdr:rowOff>
    </xdr:from>
    <xdr:to>
      <xdr:col>102</xdr:col>
      <xdr:colOff>114300</xdr:colOff>
      <xdr:row>77</xdr:row>
      <xdr:rowOff>162494</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308464"/>
          <a:ext cx="889000" cy="55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78319</xdr:rowOff>
    </xdr:from>
    <xdr:to>
      <xdr:col>102</xdr:col>
      <xdr:colOff>165100</xdr:colOff>
      <xdr:row>77</xdr:row>
      <xdr:rowOff>8469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24996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9544</xdr:rowOff>
    </xdr:from>
    <xdr:to>
      <xdr:col>98</xdr:col>
      <xdr:colOff>38100</xdr:colOff>
      <xdr:row>76</xdr:row>
      <xdr:rowOff>111144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127670</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159210</xdr:rowOff>
    </xdr:from>
    <xdr:to>
      <xdr:col>116</xdr:col>
      <xdr:colOff>114300</xdr:colOff>
      <xdr:row>77</xdr:row>
      <xdr:rowOff>89360</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8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137637</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6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28321</xdr:rowOff>
    </xdr:from>
    <xdr:to>
      <xdr:col>112</xdr:col>
      <xdr:colOff>38100</xdr:colOff>
      <xdr:row>77</xdr:row>
      <xdr:rowOff>129921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121048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2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91742</xdr:rowOff>
    </xdr:from>
    <xdr:to>
      <xdr:col>107</xdr:col>
      <xdr:colOff>101600</xdr:colOff>
      <xdr:row>77</xdr:row>
      <xdr:rowOff>21892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2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13019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21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56014</xdr:rowOff>
    </xdr:from>
    <xdr:to>
      <xdr:col>102</xdr:col>
      <xdr:colOff>165100</xdr:colOff>
      <xdr:row>77</xdr:row>
      <xdr:rowOff>157614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257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148741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350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111694</xdr:rowOff>
    </xdr:from>
    <xdr:to>
      <xdr:col>98</xdr:col>
      <xdr:colOff>38100</xdr:colOff>
      <xdr:row>78</xdr:row>
      <xdr:rowOff>41844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1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32971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0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人件費が類似団体と比較すると高い水準にあるのは、</a:t>
          </a:r>
          <a:r>
            <a:rPr kumimoji="1" lang="ja-JP" altLang="en-US" sz="1100" b="0" i="0" baseline="0">
              <a:solidFill>
                <a:schemeClr val="dk1"/>
              </a:solidFill>
              <a:effectLst/>
              <a:latin typeface="+mn-lt"/>
              <a:ea typeface="+mn-ea"/>
              <a:cs typeface="+mn-cs"/>
            </a:rPr>
            <a:t>他市と比べ、各種サービスの直営実施が多くなっている</a:t>
          </a:r>
          <a:r>
            <a:rPr kumimoji="1" lang="ja-JP" altLang="ja-JP" sz="1100" b="0" i="0" baseline="0">
              <a:solidFill>
                <a:schemeClr val="dk1"/>
              </a:solidFill>
              <a:effectLst/>
              <a:latin typeface="+mn-lt"/>
              <a:ea typeface="+mn-ea"/>
              <a:cs typeface="+mn-cs"/>
            </a:rPr>
            <a:t>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一方、こうした事業を直営で実施していることで、補助費等は少なくなっている。普通建設事業は、</a:t>
          </a:r>
          <a:r>
            <a:rPr kumimoji="1" lang="ja-JP" altLang="en-US" sz="1100" b="0" i="0" baseline="0">
              <a:solidFill>
                <a:schemeClr val="dk1"/>
              </a:solidFill>
              <a:effectLst/>
              <a:latin typeface="+mn-lt"/>
              <a:ea typeface="+mn-ea"/>
              <a:cs typeface="+mn-cs"/>
            </a:rPr>
            <a:t>中学校給食施設整備事業費</a:t>
          </a:r>
          <a:r>
            <a:rPr kumimoji="1" lang="ja-JP" altLang="ja-JP" sz="1100" b="0" i="0" baseline="0">
              <a:solidFill>
                <a:schemeClr val="dk1"/>
              </a:solidFill>
              <a:effectLst/>
              <a:latin typeface="+mn-lt"/>
              <a:ea typeface="+mn-ea"/>
              <a:cs typeface="+mn-cs"/>
            </a:rPr>
            <a:t>の増加等により類似団体平均を上回った。</a:t>
          </a:r>
          <a:endParaRPr lang="ja-JP" altLang="ja-JP" sz="1400">
            <a:effectLst/>
          </a:endParaRPr>
        </a:p>
        <a:p>
          <a:r>
            <a:rPr kumimoji="1" lang="ja-JP" altLang="ja-JP" sz="1100" b="0" i="0" baseline="0">
              <a:solidFill>
                <a:schemeClr val="dk1"/>
              </a:solidFill>
              <a:effectLst/>
              <a:latin typeface="+mn-lt"/>
              <a:ea typeface="+mn-ea"/>
              <a:cs typeface="+mn-cs"/>
            </a:rPr>
            <a:t>　本市は全国的にも珍しい人口増加団体であるため、必要な新規整備を行いつつ、今後増大が見込まれる更新整備についても計画的に実施していく必要がある。</a:t>
          </a:r>
          <a:endParaRPr lang="ja-JP" altLang="ja-JP" sz="1400">
            <a:effectLst/>
          </a:endParaRPr>
        </a:p>
        <a:p>
          <a:r>
            <a:rPr kumimoji="1" lang="ja-JP" altLang="ja-JP" sz="1100" b="0" i="0" baseline="0">
              <a:solidFill>
                <a:schemeClr val="dk1"/>
              </a:solidFill>
              <a:effectLst/>
              <a:latin typeface="+mn-lt"/>
              <a:ea typeface="+mn-ea"/>
              <a:cs typeface="+mn-cs"/>
            </a:rPr>
            <a:t>　近年、経常一般財源（歳入）が伸び悩むなか、人件費や維持補修費等の経常経費が増加傾向にあるため、</a:t>
          </a:r>
          <a:r>
            <a:rPr lang="ja-JP" altLang="ja-JP" sz="1100">
              <a:solidFill>
                <a:schemeClr val="dk1"/>
              </a:solidFill>
              <a:effectLst/>
              <a:latin typeface="+mn-lt"/>
              <a:ea typeface="+mn-ea"/>
              <a:cs typeface="+mn-cs"/>
            </a:rPr>
            <a:t>今後は、公園などについて民間活力による施設整備・運営を進めるとともに、ごみ処理の広域化により効率的な運営を図り、経常経費の削減を進めるなど、これまで以上に</a:t>
          </a:r>
          <a:r>
            <a:rPr kumimoji="1" lang="ja-JP" altLang="ja-JP" sz="1100" b="0" i="0" baseline="0">
              <a:solidFill>
                <a:schemeClr val="dk1"/>
              </a:solidFill>
              <a:effectLst/>
              <a:latin typeface="+mn-lt"/>
              <a:ea typeface="+mn-ea"/>
              <a:cs typeface="+mn-cs"/>
            </a:rPr>
            <a:t>行政改革、歳出削減に努める必要がある。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京都府京田辺市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71,865
70,507
42.92
34,053,777
33,746,765
211,019
16,516,840
20,877,433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120040</xdr:rowOff>
    </xdr:from>
    <xdr:to>
      <xdr:col>24</xdr:col>
      <xdr:colOff>63500</xdr:colOff>
      <xdr:row>35</xdr:row>
      <xdr:rowOff>124613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120790"/>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10769</xdr:rowOff>
    </xdr:from>
    <xdr:to>
      <xdr:col>19</xdr:col>
      <xdr:colOff>177800</xdr:colOff>
      <xdr:row>35</xdr:row>
      <xdr:rowOff>124613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1519"/>
          <a:ext cx="889000" cy="113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10769</xdr:rowOff>
    </xdr:from>
    <xdr:to>
      <xdr:col>15</xdr:col>
      <xdr:colOff>50800</xdr:colOff>
      <xdr:row>35</xdr:row>
      <xdr:rowOff>123698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011519"/>
          <a:ext cx="889000" cy="11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108932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123698</xdr:rowOff>
    </xdr:from>
    <xdr:to>
      <xdr:col>10</xdr:col>
      <xdr:colOff>114300</xdr:colOff>
      <xdr:row>35</xdr:row>
      <xdr:rowOff>128727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12444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36779</xdr:rowOff>
    </xdr:from>
    <xdr:to>
      <xdr:col>10</xdr:col>
      <xdr:colOff>165100</xdr:colOff>
      <xdr:row>35</xdr:row>
      <xdr:rowOff>138379</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154906</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27635</xdr:rowOff>
    </xdr:from>
    <xdr:to>
      <xdr:col>6</xdr:col>
      <xdr:colOff>38100</xdr:colOff>
      <xdr:row>35</xdr:row>
      <xdr:rowOff>129235</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145762</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69240</xdr:rowOff>
    </xdr:from>
    <xdr:to>
      <xdr:col>24</xdr:col>
      <xdr:colOff>114300</xdr:colOff>
      <xdr:row>35</xdr:row>
      <xdr:rowOff>170840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6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47667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04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73813</xdr:rowOff>
    </xdr:from>
    <xdr:to>
      <xdr:col>20</xdr:col>
      <xdr:colOff>38100</xdr:colOff>
      <xdr:row>36</xdr:row>
      <xdr:rowOff>3963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166540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6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131419</xdr:rowOff>
    </xdr:from>
    <xdr:to>
      <xdr:col>15</xdr:col>
      <xdr:colOff>101600</xdr:colOff>
      <xdr:row>35</xdr:row>
      <xdr:rowOff>61569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78096</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35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72898</xdr:rowOff>
    </xdr:from>
    <xdr:to>
      <xdr:col>10</xdr:col>
      <xdr:colOff>165100</xdr:colOff>
      <xdr:row>36</xdr:row>
      <xdr:rowOff>3048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73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165625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66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77927</xdr:rowOff>
    </xdr:from>
    <xdr:to>
      <xdr:col>6</xdr:col>
      <xdr:colOff>38100</xdr:colOff>
      <xdr:row>36</xdr:row>
      <xdr:rowOff>8077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7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170654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71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88760</xdr:rowOff>
    </xdr:from>
    <xdr:to>
      <xdr:col>24</xdr:col>
      <xdr:colOff>63500</xdr:colOff>
      <xdr:row>56</xdr:row>
      <xdr:rowOff>124521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89960"/>
          <a:ext cx="838200" cy="3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124521</xdr:rowOff>
    </xdr:from>
    <xdr:to>
      <xdr:col>19</xdr:col>
      <xdr:colOff>177800</xdr:colOff>
      <xdr:row>57</xdr:row>
      <xdr:rowOff>44412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25721"/>
          <a:ext cx="889000" cy="9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17765</xdr:rowOff>
    </xdr:from>
    <xdr:to>
      <xdr:col>15</xdr:col>
      <xdr:colOff>50800</xdr:colOff>
      <xdr:row>57</xdr:row>
      <xdr:rowOff>44412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04615"/>
          <a:ext cx="889000" cy="71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112227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37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17765</xdr:rowOff>
    </xdr:from>
    <xdr:to>
      <xdr:col>10</xdr:col>
      <xdr:colOff>114300</xdr:colOff>
      <xdr:row>57</xdr:row>
      <xdr:rowOff>108587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04615"/>
          <a:ext cx="889000" cy="776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170998</xdr:rowOff>
    </xdr:from>
    <xdr:to>
      <xdr:col>10</xdr:col>
      <xdr:colOff>165100</xdr:colOff>
      <xdr:row>52</xdr:row>
      <xdr:rowOff>101148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117675</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690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120683</xdr:rowOff>
    </xdr:from>
    <xdr:to>
      <xdr:col>6</xdr:col>
      <xdr:colOff>38100</xdr:colOff>
      <xdr:row>57</xdr:row>
      <xdr:rowOff>50833</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67360</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9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37960</xdr:rowOff>
    </xdr:from>
    <xdr:to>
      <xdr:col>24</xdr:col>
      <xdr:colOff>114300</xdr:colOff>
      <xdr:row>56</xdr:row>
      <xdr:rowOff>139560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3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16387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1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73721</xdr:rowOff>
    </xdr:from>
    <xdr:to>
      <xdr:col>20</xdr:col>
      <xdr:colOff>38100</xdr:colOff>
      <xdr:row>57</xdr:row>
      <xdr:rowOff>3871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7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166448</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6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165062</xdr:rowOff>
    </xdr:from>
    <xdr:to>
      <xdr:col>15</xdr:col>
      <xdr:colOff>101600</xdr:colOff>
      <xdr:row>57</xdr:row>
      <xdr:rowOff>95212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86339</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138415</xdr:rowOff>
    </xdr:from>
    <xdr:to>
      <xdr:col>10</xdr:col>
      <xdr:colOff>165100</xdr:colOff>
      <xdr:row>53</xdr:row>
      <xdr:rowOff>68565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05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59692</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14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57787</xdr:rowOff>
    </xdr:from>
    <xdr:to>
      <xdr:col>6</xdr:col>
      <xdr:colOff>38100</xdr:colOff>
      <xdr:row>57</xdr:row>
      <xdr:rowOff>159387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150514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106857</xdr:rowOff>
    </xdr:from>
    <xdr:to>
      <xdr:col>24</xdr:col>
      <xdr:colOff>63500</xdr:colOff>
      <xdr:row>77</xdr:row>
      <xdr:rowOff>37364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137057"/>
          <a:ext cx="838200" cy="101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156217</xdr:rowOff>
    </xdr:from>
    <xdr:to>
      <xdr:col>19</xdr:col>
      <xdr:colOff>177800</xdr:colOff>
      <xdr:row>77</xdr:row>
      <xdr:rowOff>37364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186417"/>
          <a:ext cx="889000" cy="5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156217</xdr:rowOff>
    </xdr:from>
    <xdr:to>
      <xdr:col>15</xdr:col>
      <xdr:colOff>50800</xdr:colOff>
      <xdr:row>78</xdr:row>
      <xdr:rowOff>24085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86417"/>
          <a:ext cx="889000" cy="21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24085</xdr:rowOff>
    </xdr:from>
    <xdr:to>
      <xdr:col>10</xdr:col>
      <xdr:colOff>114300</xdr:colOff>
      <xdr:row>78</xdr:row>
      <xdr:rowOff>95971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397185"/>
          <a:ext cx="889000" cy="7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45952</xdr:rowOff>
    </xdr:from>
    <xdr:to>
      <xdr:col>10</xdr:col>
      <xdr:colOff>165100</xdr:colOff>
      <xdr:row>77</xdr:row>
      <xdr:rowOff>147552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164079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2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117332</xdr:rowOff>
    </xdr:from>
    <xdr:to>
      <xdr:col>6</xdr:col>
      <xdr:colOff>38100</xdr:colOff>
      <xdr:row>78</xdr:row>
      <xdr:rowOff>47482</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64009</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56057</xdr:rowOff>
    </xdr:from>
    <xdr:to>
      <xdr:col>24</xdr:col>
      <xdr:colOff>114300</xdr:colOff>
      <xdr:row>76</xdr:row>
      <xdr:rowOff>157657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0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34484</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64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158014</xdr:rowOff>
    </xdr:from>
    <xdr:to>
      <xdr:col>20</xdr:col>
      <xdr:colOff>38100</xdr:colOff>
      <xdr:row>77</xdr:row>
      <xdr:rowOff>88164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18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79291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280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105417</xdr:rowOff>
    </xdr:from>
    <xdr:to>
      <xdr:col>15</xdr:col>
      <xdr:colOff>101600</xdr:colOff>
      <xdr:row>77</xdr:row>
      <xdr:rowOff>35567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13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26694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228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144735</xdr:rowOff>
    </xdr:from>
    <xdr:to>
      <xdr:col>10</xdr:col>
      <xdr:colOff>165100</xdr:colOff>
      <xdr:row>78</xdr:row>
      <xdr:rowOff>74885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66012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39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45171</xdr:rowOff>
    </xdr:from>
    <xdr:to>
      <xdr:col>6</xdr:col>
      <xdr:colOff>38100</xdr:colOff>
      <xdr:row>78</xdr:row>
      <xdr:rowOff>146771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137898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10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82136</xdr:rowOff>
    </xdr:from>
    <xdr:to>
      <xdr:col>24</xdr:col>
      <xdr:colOff>63500</xdr:colOff>
      <xdr:row>99</xdr:row>
      <xdr:rowOff>85303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84236"/>
          <a:ext cx="838200" cy="17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99857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730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82136</xdr:rowOff>
    </xdr:from>
    <xdr:to>
      <xdr:col>19</xdr:col>
      <xdr:colOff>177800</xdr:colOff>
      <xdr:row>98</xdr:row>
      <xdr:rowOff>164171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84236"/>
          <a:ext cx="889000" cy="8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164171</xdr:rowOff>
    </xdr:from>
    <xdr:to>
      <xdr:col>15</xdr:col>
      <xdr:colOff>50800</xdr:colOff>
      <xdr:row>99</xdr:row>
      <xdr:rowOff>151326</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966271"/>
          <a:ext cx="889000" cy="15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121521</xdr:rowOff>
    </xdr:from>
    <xdr:to>
      <xdr:col>10</xdr:col>
      <xdr:colOff>114300</xdr:colOff>
      <xdr:row>99</xdr:row>
      <xdr:rowOff>151326</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a:off x="1130300" y="17095071"/>
          <a:ext cx="889000" cy="29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158166</xdr:rowOff>
    </xdr:from>
    <xdr:to>
      <xdr:col>10</xdr:col>
      <xdr:colOff>165100</xdr:colOff>
      <xdr:row>99</xdr:row>
      <xdr:rowOff>88316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104843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73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21627</xdr:rowOff>
    </xdr:from>
    <xdr:to>
      <xdr:col>6</xdr:col>
      <xdr:colOff>38100</xdr:colOff>
      <xdr:row>99</xdr:row>
      <xdr:rowOff>123227</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139754</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77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34503</xdr:rowOff>
    </xdr:from>
    <xdr:to>
      <xdr:col>24</xdr:col>
      <xdr:colOff>114300</xdr:colOff>
      <xdr:row>99</xdr:row>
      <xdr:rowOff>136103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700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120880</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92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31336</xdr:rowOff>
    </xdr:from>
    <xdr:to>
      <xdr:col>20</xdr:col>
      <xdr:colOff>38100</xdr:colOff>
      <xdr:row>98</xdr:row>
      <xdr:rowOff>132936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83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149463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60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113371</xdr:rowOff>
    </xdr:from>
    <xdr:to>
      <xdr:col>15</xdr:col>
      <xdr:colOff>101600</xdr:colOff>
      <xdr:row>99</xdr:row>
      <xdr:rowOff>43521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1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34648</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0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100526</xdr:rowOff>
    </xdr:from>
    <xdr:to>
      <xdr:col>10</xdr:col>
      <xdr:colOff>165100</xdr:colOff>
      <xdr:row>100</xdr:row>
      <xdr:rowOff>30676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21803</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6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70721</xdr:rowOff>
    </xdr:from>
    <xdr:to>
      <xdr:col>6</xdr:col>
      <xdr:colOff>38100</xdr:colOff>
      <xdr:row>100</xdr:row>
      <xdr:rowOff>871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163448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121412</xdr:rowOff>
    </xdr:from>
    <xdr:to>
      <xdr:col>55</xdr:col>
      <xdr:colOff>0</xdr:colOff>
      <xdr:row>38</xdr:row>
      <xdr:rowOff>131209</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9639300" y="6636512"/>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72753</xdr:rowOff>
    </xdr:from>
    <xdr:to>
      <xdr:col>50</xdr:col>
      <xdr:colOff>114300</xdr:colOff>
      <xdr:row>38</xdr:row>
      <xdr:rowOff>131209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8750300" y="6587853"/>
          <a:ext cx="8890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72753</xdr:rowOff>
    </xdr:from>
    <xdr:to>
      <xdr:col>45</xdr:col>
      <xdr:colOff>177800</xdr:colOff>
      <xdr:row>38</xdr:row>
      <xdr:rowOff>102470</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flipV="1">
          <a:off x="7861300" y="6587853"/>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119578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634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102470</xdr:rowOff>
    </xdr:from>
    <xdr:to>
      <xdr:col>41</xdr:col>
      <xdr:colOff>50800</xdr:colOff>
      <xdr:row>38</xdr:row>
      <xdr:rowOff>123045</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flipV="1">
          <a:off x="6972300" y="6617570"/>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16401</xdr:rowOff>
    </xdr:from>
    <xdr:to>
      <xdr:col>41</xdr:col>
      <xdr:colOff>101600</xdr:colOff>
      <xdr:row>38</xdr:row>
      <xdr:rowOff>118001</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134528</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16401</xdr:rowOff>
    </xdr:from>
    <xdr:to>
      <xdr:col>36</xdr:col>
      <xdr:colOff>165100</xdr:colOff>
      <xdr:row>38</xdr:row>
      <xdr:rowOff>118001</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3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134528</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306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5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80409</xdr:rowOff>
    </xdr:from>
    <xdr:to>
      <xdr:col>50</xdr:col>
      <xdr:colOff>165100</xdr:colOff>
      <xdr:row>39</xdr:row>
      <xdr:rowOff>10559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595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1686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688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21953</xdr:rowOff>
    </xdr:from>
    <xdr:to>
      <xdr:col>46</xdr:col>
      <xdr:colOff>38100</xdr:colOff>
      <xdr:row>38</xdr:row>
      <xdr:rowOff>123553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537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140080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312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51670</xdr:rowOff>
    </xdr:from>
    <xdr:to>
      <xdr:col>41</xdr:col>
      <xdr:colOff>101600</xdr:colOff>
      <xdr:row>38</xdr:row>
      <xdr:rowOff>153270</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56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144397</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659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72245</xdr:rowOff>
    </xdr:from>
    <xdr:to>
      <xdr:col>36</xdr:col>
      <xdr:colOff>165100</xdr:colOff>
      <xdr:row>39</xdr:row>
      <xdr:rowOff>2395</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164972</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80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111811</xdr:rowOff>
    </xdr:from>
    <xdr:to>
      <xdr:col>55</xdr:col>
      <xdr:colOff>0</xdr:colOff>
      <xdr:row>57</xdr:row>
      <xdr:rowOff>145796</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9884461"/>
          <a:ext cx="838200" cy="3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74680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4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145796</xdr:rowOff>
    </xdr:from>
    <xdr:to>
      <xdr:col>50</xdr:col>
      <xdr:colOff>114300</xdr:colOff>
      <xdr:row>58</xdr:row>
      <xdr:rowOff>5055</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9918446"/>
          <a:ext cx="889000" cy="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19664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96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5055</xdr:rowOff>
    </xdr:from>
    <xdr:to>
      <xdr:col>45</xdr:col>
      <xdr:colOff>177800</xdr:colOff>
      <xdr:row>58</xdr:row>
      <xdr:rowOff>5931</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flipV="1">
          <a:off x="7861300" y="9949155"/>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1321</xdr:rowOff>
    </xdr:from>
    <xdr:to>
      <xdr:col>41</xdr:col>
      <xdr:colOff>50800</xdr:colOff>
      <xdr:row>58</xdr:row>
      <xdr:rowOff>5931</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45421"/>
          <a:ext cx="889000" cy="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111493</xdr:rowOff>
    </xdr:from>
    <xdr:to>
      <xdr:col>41</xdr:col>
      <xdr:colOff>101600</xdr:colOff>
      <xdr:row>58</xdr:row>
      <xdr:rowOff>41643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88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58170</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26428" y="9659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104940</xdr:rowOff>
    </xdr:from>
    <xdr:to>
      <xdr:col>36</xdr:col>
      <xdr:colOff>165100</xdr:colOff>
      <xdr:row>58</xdr:row>
      <xdr:rowOff>35090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87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51617</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37428" y="965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61011</xdr:rowOff>
    </xdr:from>
    <xdr:to>
      <xdr:col>55</xdr:col>
      <xdr:colOff>50800</xdr:colOff>
      <xdr:row>57</xdr:row>
      <xdr:rowOff>162611</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833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83888</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68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94996</xdr:rowOff>
    </xdr:from>
    <xdr:to>
      <xdr:col>50</xdr:col>
      <xdr:colOff>165100</xdr:colOff>
      <xdr:row>58</xdr:row>
      <xdr:rowOff>25146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8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41673</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9642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125705</xdr:rowOff>
    </xdr:from>
    <xdr:to>
      <xdr:col>46</xdr:col>
      <xdr:colOff>38100</xdr:colOff>
      <xdr:row>58</xdr:row>
      <xdr:rowOff>55855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89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46982</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999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126581</xdr:rowOff>
    </xdr:from>
    <xdr:to>
      <xdr:col>41</xdr:col>
      <xdr:colOff>101600</xdr:colOff>
      <xdr:row>58</xdr:row>
      <xdr:rowOff>56731</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89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47858</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999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121971</xdr:rowOff>
    </xdr:from>
    <xdr:to>
      <xdr:col>36</xdr:col>
      <xdr:colOff>165100</xdr:colOff>
      <xdr:row>58</xdr:row>
      <xdr:rowOff>52121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89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43248</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998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108970</xdr:rowOff>
    </xdr:from>
    <xdr:to>
      <xdr:col>55</xdr:col>
      <xdr:colOff>0</xdr:colOff>
      <xdr:row>78</xdr:row>
      <xdr:rowOff>137447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a:off x="9639300" y="13482070"/>
          <a:ext cx="838200" cy="2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149725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179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108970</xdr:rowOff>
    </xdr:from>
    <xdr:to>
      <xdr:col>50</xdr:col>
      <xdr:colOff>114300</xdr:colOff>
      <xdr:row>78</xdr:row>
      <xdr:rowOff>163703</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482070"/>
          <a:ext cx="8890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105084</xdr:rowOff>
    </xdr:from>
    <xdr:to>
      <xdr:col>45</xdr:col>
      <xdr:colOff>177800</xdr:colOff>
      <xdr:row>78</xdr:row>
      <xdr:rowOff>163703</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478184"/>
          <a:ext cx="889000" cy="5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105084</xdr:rowOff>
    </xdr:from>
    <xdr:to>
      <xdr:col>41</xdr:col>
      <xdr:colOff>50800</xdr:colOff>
      <xdr:row>79</xdr:row>
      <xdr:rowOff>19489</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478184"/>
          <a:ext cx="889000" cy="8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168126</xdr:rowOff>
    </xdr:from>
    <xdr:to>
      <xdr:col>41</xdr:col>
      <xdr:colOff>101600</xdr:colOff>
      <xdr:row>77</xdr:row>
      <xdr:rowOff>98276</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114803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161399</xdr:rowOff>
    </xdr:from>
    <xdr:to>
      <xdr:col>36</xdr:col>
      <xdr:colOff>165100</xdr:colOff>
      <xdr:row>78</xdr:row>
      <xdr:rowOff>91549</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108076</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13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86647</xdr:rowOff>
    </xdr:from>
    <xdr:to>
      <xdr:col>55</xdr:col>
      <xdr:colOff>50800</xdr:colOff>
      <xdr:row>79</xdr:row>
      <xdr:rowOff>16797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459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1574</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374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58170</xdr:rowOff>
    </xdr:from>
    <xdr:to>
      <xdr:col>50</xdr:col>
      <xdr:colOff>165100</xdr:colOff>
      <xdr:row>78</xdr:row>
      <xdr:rowOff>159770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4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150897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52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112903</xdr:rowOff>
    </xdr:from>
    <xdr:to>
      <xdr:col>46</xdr:col>
      <xdr:colOff>38100</xdr:colOff>
      <xdr:row>79</xdr:row>
      <xdr:rowOff>43053</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486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34180</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578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54284</xdr:rowOff>
    </xdr:from>
    <xdr:to>
      <xdr:col>41</xdr:col>
      <xdr:colOff>101600</xdr:colOff>
      <xdr:row>78</xdr:row>
      <xdr:rowOff>155884</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4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147011</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52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140139</xdr:rowOff>
    </xdr:from>
    <xdr:to>
      <xdr:col>36</xdr:col>
      <xdr:colOff>165100</xdr:colOff>
      <xdr:row>79</xdr:row>
      <xdr:rowOff>70289</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51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61416</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60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133573</xdr:rowOff>
    </xdr:from>
    <xdr:to>
      <xdr:col>55</xdr:col>
      <xdr:colOff>0</xdr:colOff>
      <xdr:row>96</xdr:row>
      <xdr:rowOff>134214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21323"/>
          <a:ext cx="838200" cy="17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133573</xdr:rowOff>
    </xdr:from>
    <xdr:to>
      <xdr:col>50</xdr:col>
      <xdr:colOff>114300</xdr:colOff>
      <xdr:row>96</xdr:row>
      <xdr:rowOff>49426</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21323"/>
          <a:ext cx="889000" cy="87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47393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506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49426</xdr:rowOff>
    </xdr:from>
    <xdr:to>
      <xdr:col>45</xdr:col>
      <xdr:colOff>177800</xdr:colOff>
      <xdr:row>97</xdr:row>
      <xdr:rowOff>30314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508626"/>
          <a:ext cx="889000" cy="1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29035</xdr:rowOff>
    </xdr:from>
    <xdr:to>
      <xdr:col>41</xdr:col>
      <xdr:colOff>50800</xdr:colOff>
      <xdr:row>97</xdr:row>
      <xdr:rowOff>30314</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a:off x="6972300" y="16659685"/>
          <a:ext cx="889000" cy="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1392</xdr:rowOff>
    </xdr:from>
    <xdr:to>
      <xdr:col>41</xdr:col>
      <xdr:colOff>101600</xdr:colOff>
      <xdr:row>96</xdr:row>
      <xdr:rowOff>102992</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460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119519</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623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15816</xdr:rowOff>
    </xdr:from>
    <xdr:to>
      <xdr:col>36</xdr:col>
      <xdr:colOff>165100</xdr:colOff>
      <xdr:row>96</xdr:row>
      <xdr:rowOff>117416</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47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133943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250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83414</xdr:rowOff>
    </xdr:from>
    <xdr:to>
      <xdr:col>55</xdr:col>
      <xdr:colOff>50800</xdr:colOff>
      <xdr:row>97</xdr:row>
      <xdr:rowOff>13564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61841</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2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82773</xdr:rowOff>
    </xdr:from>
    <xdr:to>
      <xdr:col>50</xdr:col>
      <xdr:colOff>165100</xdr:colOff>
      <xdr:row>96</xdr:row>
      <xdr:rowOff>12923</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37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29450</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14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170076</xdr:rowOff>
    </xdr:from>
    <xdr:to>
      <xdr:col>46</xdr:col>
      <xdr:colOff>38100</xdr:colOff>
      <xdr:row>96</xdr:row>
      <xdr:rowOff>100226</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457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91353</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55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150964</xdr:rowOff>
    </xdr:from>
    <xdr:to>
      <xdr:col>41</xdr:col>
      <xdr:colOff>101600</xdr:colOff>
      <xdr:row>97</xdr:row>
      <xdr:rowOff>81114</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1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72241</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149685</xdr:rowOff>
    </xdr:from>
    <xdr:to>
      <xdr:col>36</xdr:col>
      <xdr:colOff>165100</xdr:colOff>
      <xdr:row>97</xdr:row>
      <xdr:rowOff>79835</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0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70962</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0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112763</xdr:rowOff>
    </xdr:from>
    <xdr:to>
      <xdr:col>85</xdr:col>
      <xdr:colOff>127000</xdr:colOff>
      <xdr:row>37</xdr:row>
      <xdr:rowOff>32677</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284963"/>
          <a:ext cx="838200" cy="91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87901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431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112763</xdr:rowOff>
    </xdr:from>
    <xdr:to>
      <xdr:col>81</xdr:col>
      <xdr:colOff>50800</xdr:colOff>
      <xdr:row>37</xdr:row>
      <xdr:rowOff>8103</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284963"/>
          <a:ext cx="889000" cy="6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8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8103</xdr:rowOff>
    </xdr:from>
    <xdr:to>
      <xdr:col>76</xdr:col>
      <xdr:colOff>114300</xdr:colOff>
      <xdr:row>37</xdr:row>
      <xdr:rowOff>28677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35175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72318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58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28677</xdr:rowOff>
    </xdr:from>
    <xdr:to>
      <xdr:col>71</xdr:col>
      <xdr:colOff>177800</xdr:colOff>
      <xdr:row>37</xdr:row>
      <xdr:rowOff>91122</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72327"/>
          <a:ext cx="889000" cy="62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132982</xdr:rowOff>
    </xdr:from>
    <xdr:to>
      <xdr:col>72</xdr:col>
      <xdr:colOff>38100</xdr:colOff>
      <xdr:row>38</xdr:row>
      <xdr:rowOff>63132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47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54259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56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149517</xdr:rowOff>
    </xdr:from>
    <xdr:to>
      <xdr:col>67</xdr:col>
      <xdr:colOff>101600</xdr:colOff>
      <xdr:row>38</xdr:row>
      <xdr:rowOff>79667</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4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70794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5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153327</xdr:rowOff>
    </xdr:from>
    <xdr:to>
      <xdr:col>85</xdr:col>
      <xdr:colOff>177800</xdr:colOff>
      <xdr:row>37</xdr:row>
      <xdr:rowOff>83477</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32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4754</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61963</xdr:rowOff>
    </xdr:from>
    <xdr:to>
      <xdr:col>81</xdr:col>
      <xdr:colOff>101600</xdr:colOff>
      <xdr:row>36</xdr:row>
      <xdr:rowOff>163563</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23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8640</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0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128753</xdr:rowOff>
    </xdr:from>
    <xdr:to>
      <xdr:col>76</xdr:col>
      <xdr:colOff>165100</xdr:colOff>
      <xdr:row>37</xdr:row>
      <xdr:rowOff>58903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3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75430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07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149327</xdr:rowOff>
    </xdr:from>
    <xdr:to>
      <xdr:col>72</xdr:col>
      <xdr:colOff>38100</xdr:colOff>
      <xdr:row>37</xdr:row>
      <xdr:rowOff>79477</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321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96004</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96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40322</xdr:rowOff>
    </xdr:from>
    <xdr:to>
      <xdr:col>67</xdr:col>
      <xdr:colOff>101600</xdr:colOff>
      <xdr:row>37</xdr:row>
      <xdr:rowOff>141922</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38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158449</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15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18705</xdr:rowOff>
    </xdr:from>
    <xdr:to>
      <xdr:col>85</xdr:col>
      <xdr:colOff>127000</xdr:colOff>
      <xdr:row>54</xdr:row>
      <xdr:rowOff>144631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8934105"/>
          <a:ext cx="838200" cy="468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20105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621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144631</xdr:rowOff>
    </xdr:from>
    <xdr:to>
      <xdr:col>81</xdr:col>
      <xdr:colOff>50800</xdr:colOff>
      <xdr:row>57</xdr:row>
      <xdr:rowOff>12566</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4592300" y="9402931"/>
          <a:ext cx="889000" cy="38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20856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152795</xdr:rowOff>
    </xdr:from>
    <xdr:to>
      <xdr:col>76</xdr:col>
      <xdr:colOff>114300</xdr:colOff>
      <xdr:row>57</xdr:row>
      <xdr:rowOff>12566</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582545"/>
          <a:ext cx="889000" cy="20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152795</xdr:rowOff>
    </xdr:from>
    <xdr:to>
      <xdr:col>71</xdr:col>
      <xdr:colOff>177800</xdr:colOff>
      <xdr:row>57</xdr:row>
      <xdr:rowOff>134981</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582545"/>
          <a:ext cx="889000" cy="32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27815</xdr:rowOff>
    </xdr:from>
    <xdr:to>
      <xdr:col>72</xdr:col>
      <xdr:colOff>38100</xdr:colOff>
      <xdr:row>56</xdr:row>
      <xdr:rowOff>129415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120542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128529</xdr:rowOff>
    </xdr:from>
    <xdr:to>
      <xdr:col>67</xdr:col>
      <xdr:colOff>101600</xdr:colOff>
      <xdr:row>57</xdr:row>
      <xdr:rowOff>58679</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75206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50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139355</xdr:rowOff>
    </xdr:from>
    <xdr:to>
      <xdr:col>85</xdr:col>
      <xdr:colOff>177800</xdr:colOff>
      <xdr:row>52</xdr:row>
      <xdr:rowOff>69505</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888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162232</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873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93831</xdr:rowOff>
    </xdr:from>
    <xdr:to>
      <xdr:col>81</xdr:col>
      <xdr:colOff>101600</xdr:colOff>
      <xdr:row>55</xdr:row>
      <xdr:rowOff>23981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35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40508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912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133216</xdr:rowOff>
    </xdr:from>
    <xdr:to>
      <xdr:col>76</xdr:col>
      <xdr:colOff>165100</xdr:colOff>
      <xdr:row>57</xdr:row>
      <xdr:rowOff>63366</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73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54493</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982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101995</xdr:rowOff>
    </xdr:from>
    <xdr:to>
      <xdr:col>72</xdr:col>
      <xdr:colOff>38100</xdr:colOff>
      <xdr:row>56</xdr:row>
      <xdr:rowOff>32145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5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48672</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93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84181</xdr:rowOff>
    </xdr:from>
    <xdr:to>
      <xdr:col>67</xdr:col>
      <xdr:colOff>101600</xdr:colOff>
      <xdr:row>58</xdr:row>
      <xdr:rowOff>14331</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985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5458</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994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43363</xdr:rowOff>
    </xdr:from>
    <xdr:to>
      <xdr:col>72</xdr:col>
      <xdr:colOff>38100</xdr:colOff>
      <xdr:row>78</xdr:row>
      <xdr:rowOff>144963</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161490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4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29784</xdr:rowOff>
    </xdr:from>
    <xdr:to>
      <xdr:col>67</xdr:col>
      <xdr:colOff>101600</xdr:colOff>
      <xdr:row>78</xdr:row>
      <xdr:rowOff>131384</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147911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17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161037</xdr:rowOff>
    </xdr:from>
    <xdr:to>
      <xdr:col>85</xdr:col>
      <xdr:colOff>127000</xdr:colOff>
      <xdr:row>97</xdr:row>
      <xdr:rowOff>5969</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20237"/>
          <a:ext cx="8382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3569</xdr:rowOff>
    </xdr:from>
    <xdr:to>
      <xdr:col>81</xdr:col>
      <xdr:colOff>50800</xdr:colOff>
      <xdr:row>97</xdr:row>
      <xdr:rowOff>5969</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4592300" y="16634219"/>
          <a:ext cx="889000" cy="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171323</xdr:rowOff>
    </xdr:from>
    <xdr:to>
      <xdr:col>76</xdr:col>
      <xdr:colOff>114300</xdr:colOff>
      <xdr:row>97</xdr:row>
      <xdr:rowOff>3569</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a:off x="13703300" y="16630523"/>
          <a:ext cx="8890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155524</xdr:rowOff>
    </xdr:from>
    <xdr:to>
      <xdr:col>71</xdr:col>
      <xdr:colOff>177800</xdr:colOff>
      <xdr:row>96</xdr:row>
      <xdr:rowOff>171323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2814300" y="16614724"/>
          <a:ext cx="889000" cy="1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49518</xdr:rowOff>
    </xdr:from>
    <xdr:to>
      <xdr:col>72</xdr:col>
      <xdr:colOff>38100</xdr:colOff>
      <xdr:row>96</xdr:row>
      <xdr:rowOff>151118</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167645</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58840</xdr:rowOff>
    </xdr:from>
    <xdr:to>
      <xdr:col>67</xdr:col>
      <xdr:colOff>101600</xdr:colOff>
      <xdr:row>96</xdr:row>
      <xdr:rowOff>160440</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5517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9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110237</xdr:rowOff>
    </xdr:from>
    <xdr:to>
      <xdr:col>85</xdr:col>
      <xdr:colOff>177800</xdr:colOff>
      <xdr:row>97</xdr:row>
      <xdr:rowOff>40387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88664</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47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126619</xdr:rowOff>
    </xdr:from>
    <xdr:to>
      <xdr:col>81</xdr:col>
      <xdr:colOff>101600</xdr:colOff>
      <xdr:row>97</xdr:row>
      <xdr:rowOff>56769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8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47896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7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124219</xdr:rowOff>
    </xdr:from>
    <xdr:to>
      <xdr:col>76</xdr:col>
      <xdr:colOff>165100</xdr:colOff>
      <xdr:row>97</xdr:row>
      <xdr:rowOff>54369</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5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45496</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6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120523</xdr:rowOff>
    </xdr:from>
    <xdr:to>
      <xdr:col>72</xdr:col>
      <xdr:colOff>38100</xdr:colOff>
      <xdr:row>97</xdr:row>
      <xdr:rowOff>50673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57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41800</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672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104724</xdr:rowOff>
    </xdr:from>
    <xdr:to>
      <xdr:col>67</xdr:col>
      <xdr:colOff>101600</xdr:colOff>
      <xdr:row>97</xdr:row>
      <xdr:rowOff>34874</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56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26001</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65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34036</xdr:rowOff>
    </xdr:from>
    <xdr:to>
      <xdr:col>102</xdr:col>
      <xdr:colOff>165100</xdr:colOff>
      <xdr:row>38</xdr:row>
      <xdr:rowOff>135636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152163</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32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39980</xdr:rowOff>
    </xdr:from>
    <xdr:to>
      <xdr:col>98</xdr:col>
      <xdr:colOff>38100</xdr:colOff>
      <xdr:row>38</xdr:row>
      <xdr:rowOff>141580</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158107</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京都府平均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総務費</a:t>
          </a:r>
          <a:r>
            <a:rPr kumimoji="1" lang="ja-JP" altLang="ja-JP" sz="1100">
              <a:solidFill>
                <a:schemeClr val="dk1"/>
              </a:solidFill>
              <a:effectLst/>
              <a:latin typeface="+mn-lt"/>
              <a:ea typeface="+mn-ea"/>
              <a:cs typeface="+mn-cs"/>
            </a:rPr>
            <a:t>は、史跡広場整備事業費の増加等により大幅増となった。民生費は、</a:t>
          </a:r>
          <a:r>
            <a:rPr kumimoji="1" lang="ja-JP" altLang="en-US" sz="1100">
              <a:solidFill>
                <a:schemeClr val="dk1"/>
              </a:solidFill>
              <a:effectLst/>
              <a:latin typeface="+mn-lt"/>
              <a:ea typeface="+mn-ea"/>
              <a:cs typeface="+mn-cs"/>
            </a:rPr>
            <a:t>低所得世帯臨時支援給付金</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等により大幅</a:t>
          </a:r>
          <a:r>
            <a:rPr kumimoji="1" lang="ja-JP" altLang="en-US" sz="1100">
              <a:solidFill>
                <a:schemeClr val="dk1"/>
              </a:solidFill>
              <a:effectLst/>
              <a:latin typeface="+mn-lt"/>
              <a:ea typeface="+mn-ea"/>
              <a:cs typeface="+mn-cs"/>
            </a:rPr>
            <a:t>増</a:t>
          </a:r>
          <a:r>
            <a:rPr kumimoji="1" lang="ja-JP" altLang="ja-JP" sz="110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衛生費は、環境衛生施設整備事業費の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等により大幅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lang="ja-JP" altLang="ja-JP" sz="1100">
              <a:solidFill>
                <a:schemeClr val="dk1"/>
              </a:solidFill>
              <a:effectLst/>
              <a:latin typeface="+mn-lt"/>
              <a:ea typeface="+mn-ea"/>
              <a:cs typeface="+mn-cs"/>
            </a:rPr>
            <a:t>土木費は、</a:t>
          </a:r>
          <a:r>
            <a:rPr kumimoji="1" lang="ja-JP" altLang="ja-JP" sz="1100">
              <a:solidFill>
                <a:schemeClr val="dk1"/>
              </a:solidFill>
              <a:effectLst/>
              <a:latin typeface="+mn-lt"/>
              <a:ea typeface="+mn-ea"/>
              <a:cs typeface="+mn-cs"/>
            </a:rPr>
            <a:t>環境衛生施設整備進入路事業費の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等により大幅</a:t>
          </a:r>
          <a:r>
            <a:rPr kumimoji="1" lang="ja-JP" altLang="en-US" sz="1100">
              <a:solidFill>
                <a:schemeClr val="dk1"/>
              </a:solidFill>
              <a:effectLst/>
              <a:latin typeface="+mn-lt"/>
              <a:ea typeface="+mn-ea"/>
              <a:cs typeface="+mn-cs"/>
            </a:rPr>
            <a:t>減</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消防費は、</a:t>
          </a:r>
          <a:r>
            <a:rPr kumimoji="1" lang="ja-JP" altLang="en-US" sz="1100">
              <a:solidFill>
                <a:schemeClr val="dk1"/>
              </a:solidFill>
              <a:effectLst/>
              <a:latin typeface="+mn-lt"/>
              <a:ea typeface="+mn-ea"/>
              <a:cs typeface="+mn-cs"/>
            </a:rPr>
            <a:t>消防指令システム改修事業費</a:t>
          </a:r>
          <a:r>
            <a:rPr kumimoji="1" lang="ja-JP" altLang="ja-JP" sz="1100">
              <a:solidFill>
                <a:schemeClr val="dk1"/>
              </a:solidFill>
              <a:effectLst/>
              <a:latin typeface="+mn-lt"/>
              <a:ea typeface="+mn-ea"/>
              <a:cs typeface="+mn-cs"/>
            </a:rPr>
            <a:t>の減少等により大幅減となった。教育費は、中学校給食施設整備事業費の増加等により大幅増となった。</a:t>
          </a:r>
          <a:endParaRPr lang="ja-JP" altLang="ja-JP" sz="1400">
            <a:effectLst/>
          </a:endParaRPr>
        </a:p>
        <a:p>
          <a:pPr eaLnBrk="1" fontAlgn="auto" latinLnBrk="0" hangingPunct="1"/>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〇財政調整基金</a:t>
          </a:r>
          <a:endParaRPr lang="ja-JP" altLang="ja-JP" sz="1400">
            <a:effectLst/>
          </a:endParaRPr>
        </a:p>
        <a:p>
          <a:r>
            <a:rPr kumimoji="1" lang="ja-JP" altLang="ja-JP" sz="1100">
              <a:solidFill>
                <a:schemeClr val="dk1"/>
              </a:solidFill>
              <a:effectLst/>
              <a:latin typeface="+mn-lt"/>
              <a:ea typeface="+mn-ea"/>
              <a:cs typeface="+mn-cs"/>
            </a:rPr>
            <a:t>　取崩し額が</a:t>
          </a:r>
          <a:r>
            <a:rPr kumimoji="1" lang="ja-JP" altLang="en-US" sz="1100">
              <a:solidFill>
                <a:schemeClr val="dk1"/>
              </a:solidFill>
              <a:effectLst/>
              <a:latin typeface="+mn-lt"/>
              <a:ea typeface="+mn-ea"/>
              <a:cs typeface="+mn-cs"/>
            </a:rPr>
            <a:t>積立て額を上回り、前年度比８百万円の減少となった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〇実質収支</a:t>
          </a:r>
          <a:endParaRPr lang="ja-JP" altLang="ja-JP" sz="1400">
            <a:effectLst/>
          </a:endParaRPr>
        </a:p>
        <a:p>
          <a:r>
            <a:rPr kumimoji="1" lang="ja-JP" altLang="ja-JP" sz="1100">
              <a:solidFill>
                <a:schemeClr val="dk1"/>
              </a:solidFill>
              <a:effectLst/>
              <a:latin typeface="+mn-lt"/>
              <a:ea typeface="+mn-ea"/>
              <a:cs typeface="+mn-cs"/>
            </a:rPr>
            <a:t>　歳入が歳出を上回っており、標準財政規模比で一定の黒字を確保している。</a:t>
          </a:r>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r>
            <a:rPr kumimoji="1" lang="ja-JP" altLang="ja-JP" sz="1100">
              <a:solidFill>
                <a:schemeClr val="dk1"/>
              </a:solidFill>
              <a:effectLst/>
              <a:latin typeface="+mn-lt"/>
              <a:ea typeface="+mn-ea"/>
              <a:cs typeface="+mn-cs"/>
            </a:rPr>
            <a:t>　実質収支は財政運営上の重要な判断材料であることから、引き続き適正な水準の維持に努める。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全ての会計で黒字を計上した。</a:t>
          </a:r>
          <a:endParaRPr lang="ja-JP" altLang="ja-JP" sz="1400">
            <a:effectLst/>
          </a:endParaRPr>
        </a:p>
        <a:p>
          <a:r>
            <a:rPr lang="ja-JP" altLang="ja-JP" sz="1100">
              <a:solidFill>
                <a:schemeClr val="dk1"/>
              </a:solidFill>
              <a:effectLst/>
              <a:latin typeface="+mn-lt"/>
              <a:ea typeface="+mn-ea"/>
              <a:cs typeface="+mn-cs"/>
            </a:rPr>
            <a:t>　一般会計の黒字額</a:t>
          </a:r>
          <a:r>
            <a:rPr lang="ja-JP" altLang="en-US" sz="1100">
              <a:solidFill>
                <a:schemeClr val="dk1"/>
              </a:solidFill>
              <a:effectLst/>
              <a:latin typeface="+mn-lt"/>
              <a:ea typeface="+mn-ea"/>
              <a:cs typeface="+mn-cs"/>
            </a:rPr>
            <a:t>は、前年度比で２９５百万円</a:t>
          </a:r>
          <a:r>
            <a:rPr lang="ja-JP" altLang="ja-JP" sz="1100">
              <a:solidFill>
                <a:schemeClr val="dk1"/>
              </a:solidFill>
              <a:effectLst/>
              <a:latin typeface="+mn-lt"/>
              <a:ea typeface="+mn-ea"/>
              <a:cs typeface="+mn-cs"/>
            </a:rPr>
            <a:t>減少した。</a:t>
          </a:r>
          <a:endParaRPr lang="ja-JP" altLang="ja-JP" sz="1400">
            <a:effectLst/>
          </a:endParaRPr>
        </a:p>
        <a:p>
          <a:r>
            <a:rPr kumimoji="1" lang="ja-JP" altLang="ja-JP" sz="1100">
              <a:solidFill>
                <a:schemeClr val="dk1"/>
              </a:solidFill>
              <a:effectLst/>
              <a:latin typeface="+mn-lt"/>
              <a:ea typeface="+mn-ea"/>
              <a:cs typeface="+mn-cs"/>
            </a:rPr>
            <a:t>　今後も各会計において独立採算の原則に基づき、歳入確保と歳出削減を進め、適正な財政運営を進める。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〇元利償還金等</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元利償還金</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公営企業債の元利償還金に対する繰入金</a:t>
          </a:r>
          <a:r>
            <a:rPr kumimoji="1" lang="ja-JP" altLang="en-US" sz="1100">
              <a:solidFill>
                <a:schemeClr val="dk1"/>
              </a:solidFill>
              <a:effectLst/>
              <a:latin typeface="+mn-lt"/>
              <a:ea typeface="+mn-ea"/>
              <a:cs typeface="+mn-cs"/>
            </a:rPr>
            <a:t>及び</a:t>
          </a:r>
          <a:r>
            <a:rPr kumimoji="1" lang="ja-JP" altLang="ja-JP" sz="1100">
              <a:solidFill>
                <a:schemeClr val="dk1"/>
              </a:solidFill>
              <a:effectLst/>
              <a:latin typeface="+mn-lt"/>
              <a:ea typeface="+mn-ea"/>
              <a:cs typeface="+mn-cs"/>
            </a:rPr>
            <a:t>算入公債費等は微増した。</a:t>
          </a:r>
          <a:endParaRPr lang="ja-JP" altLang="ja-JP" sz="1400">
            <a:effectLst/>
          </a:endParaRPr>
        </a:p>
        <a:p>
          <a:r>
            <a:rPr kumimoji="1" lang="ja-JP" altLang="ja-JP" sz="1100">
              <a:solidFill>
                <a:schemeClr val="dk1"/>
              </a:solidFill>
              <a:effectLst/>
              <a:latin typeface="+mn-lt"/>
              <a:ea typeface="+mn-ea"/>
              <a:cs typeface="+mn-cs"/>
            </a:rPr>
            <a:t>〇実質公債費比率の分子</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元利償還金の増加</a:t>
          </a:r>
          <a:r>
            <a:rPr kumimoji="1" lang="ja-JP" altLang="ja-JP" sz="1100">
              <a:solidFill>
                <a:schemeClr val="dk1"/>
              </a:solidFill>
              <a:effectLst/>
              <a:latin typeface="+mn-lt"/>
              <a:ea typeface="+mn-ea"/>
              <a:cs typeface="+mn-cs"/>
            </a:rPr>
            <a:t>等</a:t>
          </a:r>
          <a:r>
            <a:rPr kumimoji="1" lang="ja-JP" altLang="ja-JP" sz="1100" b="0" i="0" baseline="0">
              <a:solidFill>
                <a:schemeClr val="dk1"/>
              </a:solidFill>
              <a:effectLst/>
              <a:latin typeface="+mn-lt"/>
              <a:ea typeface="+mn-ea"/>
              <a:cs typeface="+mn-cs"/>
            </a:rPr>
            <a:t>により、実質公債費比率の分子は増加した。</a:t>
          </a:r>
          <a:endParaRPr lang="ja-JP" altLang="ja-JP" sz="1400">
            <a:effectLst/>
          </a:endParaRPr>
        </a:p>
        <a:p>
          <a:r>
            <a:rPr kumimoji="1" lang="ja-JP" altLang="ja-JP" sz="1100">
              <a:solidFill>
                <a:schemeClr val="dk1"/>
              </a:solidFill>
              <a:effectLst/>
              <a:latin typeface="+mn-lt"/>
              <a:ea typeface="+mn-ea"/>
              <a:cs typeface="+mn-cs"/>
            </a:rPr>
            <a:t>〇今後の対応</a:t>
          </a:r>
          <a:endParaRPr lang="ja-JP" altLang="ja-JP" sz="1400">
            <a:effectLst/>
          </a:endParaRPr>
        </a:p>
        <a:p>
          <a:r>
            <a:rPr kumimoji="1" lang="ja-JP" altLang="ja-JP" sz="1100">
              <a:solidFill>
                <a:schemeClr val="dk1"/>
              </a:solidFill>
              <a:effectLst/>
              <a:latin typeface="+mn-lt"/>
              <a:ea typeface="+mn-ea"/>
              <a:cs typeface="+mn-cs"/>
            </a:rPr>
            <a:t>　実質公債費比率は</a:t>
          </a:r>
          <a:r>
            <a:rPr kumimoji="1" lang="ja-JP" altLang="en-US" sz="1100">
              <a:solidFill>
                <a:schemeClr val="dk1"/>
              </a:solidFill>
              <a:effectLst/>
              <a:latin typeface="+mn-lt"/>
              <a:ea typeface="+mn-ea"/>
              <a:cs typeface="+mn-cs"/>
            </a:rPr>
            <a:t>１．７</a:t>
          </a:r>
          <a:r>
            <a:rPr kumimoji="1" lang="ja-JP" altLang="ja-JP" sz="1100">
              <a:solidFill>
                <a:schemeClr val="dk1"/>
              </a:solidFill>
              <a:effectLst/>
              <a:latin typeface="+mn-lt"/>
              <a:ea typeface="+mn-ea"/>
              <a:cs typeface="+mn-cs"/>
            </a:rPr>
            <a:t>％で健全化判断基準未満であるが、今後も普通建設事業の計画的な実施に努める。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対象外</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京都府京田辺市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○将来負担比率の分子</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地方債現在高及び公営企業債等繰入見込額が増加したこと等により、将来負担額全体では増加となった。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分子の控除要因である充当可能財源は増加したものの、将来負担額の増加により、将来負担比率の分子としては前年度比で増加した。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○今後の対応</a:t>
          </a:r>
          <a:endParaRPr lang="ja-JP" altLang="ja-JP" sz="1400">
            <a:effectLst/>
          </a:endParaRPr>
        </a:p>
        <a:p>
          <a:r>
            <a:rPr kumimoji="1" lang="ja-JP" altLang="ja-JP" sz="1100" b="0" i="0" baseline="0">
              <a:solidFill>
                <a:schemeClr val="dk1"/>
              </a:solidFill>
              <a:effectLst/>
              <a:latin typeface="+mn-lt"/>
              <a:ea typeface="+mn-ea"/>
              <a:cs typeface="+mn-cs"/>
            </a:rPr>
            <a:t>　将来負担比率はマイナスとなっているが、今後も将来世代への負担の先送りがないよう、計画的な普通建設事業の実施に努める。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京都府京田辺市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中学校給食施設整備事業に伴う基金の取崩し</a:t>
          </a:r>
          <a:r>
            <a:rPr kumimoji="1" lang="ja-JP" altLang="ja-JP" sz="1100">
              <a:solidFill>
                <a:schemeClr val="dk1"/>
              </a:solidFill>
              <a:effectLst/>
              <a:latin typeface="+mn-lt"/>
              <a:ea typeface="+mn-ea"/>
              <a:cs typeface="+mn-cs"/>
            </a:rPr>
            <a:t>等が要因とな</a:t>
          </a:r>
          <a:r>
            <a:rPr kumimoji="1" lang="ja-JP" altLang="en-US" sz="1100">
              <a:solidFill>
                <a:schemeClr val="dk1"/>
              </a:solidFill>
              <a:effectLst/>
              <a:latin typeface="+mn-lt"/>
              <a:ea typeface="+mn-ea"/>
              <a:cs typeface="+mn-cs"/>
            </a:rPr>
            <a:t>り、</a:t>
          </a:r>
          <a:r>
            <a:rPr kumimoji="1" lang="ja-JP" altLang="ja-JP" sz="1100">
              <a:solidFill>
                <a:schemeClr val="dk1"/>
              </a:solidFill>
              <a:effectLst/>
              <a:latin typeface="+mn-lt"/>
              <a:ea typeface="+mn-ea"/>
              <a:cs typeface="+mn-cs"/>
            </a:rPr>
            <a:t>取崩額が積立額を上回ったため、基金全体では減少した。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企業誘致やふるさと納税制度のさらなる活用等により税収等を確保するとともに、公共施設マネジメントの推進やＰａｒｋ－ＰＦＩの活用により歳出の削減を図ることで、普通建設事業や突発的な災害等に対応できる水準を確保す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文化施設整備基金：</a:t>
          </a:r>
          <a:r>
            <a:rPr lang="ja-JP" altLang="ja-JP" sz="1100">
              <a:solidFill>
                <a:schemeClr val="dk1"/>
              </a:solidFill>
              <a:effectLst/>
              <a:latin typeface="+mn-lt"/>
              <a:ea typeface="+mn-ea"/>
              <a:cs typeface="+mn-cs"/>
            </a:rPr>
            <a:t>文化施設の整備を図るための積立金</a:t>
          </a:r>
          <a:endParaRPr lang="ja-JP" altLang="ja-JP" sz="1400">
            <a:effectLst/>
          </a:endParaRPr>
        </a:p>
        <a:p>
          <a:r>
            <a:rPr kumimoji="1" lang="ja-JP" altLang="ja-JP" sz="1100">
              <a:solidFill>
                <a:schemeClr val="dk1"/>
              </a:solidFill>
              <a:effectLst/>
              <a:latin typeface="+mn-lt"/>
              <a:ea typeface="+mn-ea"/>
              <a:cs typeface="+mn-cs"/>
            </a:rPr>
            <a:t>　環境衛生センター基金：環境衛生センター施設の整備改善を図るための積立金</a:t>
          </a:r>
          <a:endParaRPr lang="ja-JP" altLang="ja-JP" sz="1400">
            <a:effectLst/>
          </a:endParaRPr>
        </a:p>
        <a:p>
          <a:pPr eaLnBrk="1" fontAlgn="auto" latinLnBrk="0" hangingPunct="1"/>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開発関連公共施設整備基金：</a:t>
          </a:r>
          <a:r>
            <a:rPr lang="ja-JP" altLang="ja-JP" sz="1100">
              <a:solidFill>
                <a:schemeClr val="dk1"/>
              </a:solidFill>
              <a:effectLst/>
              <a:latin typeface="+mn-lt"/>
              <a:ea typeface="+mn-ea"/>
              <a:cs typeface="+mn-cs"/>
            </a:rPr>
            <a:t>公共施設等の整備充実を図るための積立金</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開発行為等関連公園基金：公園、緑地又は広場の整備を図るための積立金</a:t>
          </a:r>
          <a:endParaRPr lang="en-US" altLang="ja-JP" sz="1100">
            <a:solidFill>
              <a:schemeClr val="dk1"/>
            </a:solidFill>
            <a:effectLst/>
            <a:latin typeface="+mn-lt"/>
            <a:ea typeface="+mn-ea"/>
            <a:cs typeface="+mn-cs"/>
          </a:endParaRPr>
        </a:p>
        <a:p>
          <a:pPr eaLnBrk="1" fontAlgn="auto" latinLnBrk="0" hangingPunct="1"/>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福祉基金：福祉事業の推進を図るための積立金</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文化施設整備基金：文化施設整備にあわせて繰入れを予定しており、基金残高は横ばいで推移している。</a:t>
          </a:r>
          <a:endParaRPr lang="ja-JP" altLang="ja-JP" sz="1400">
            <a:effectLst/>
          </a:endParaRPr>
        </a:p>
        <a:p>
          <a:r>
            <a:rPr kumimoji="1" lang="ja-JP" altLang="ja-JP" sz="1100">
              <a:solidFill>
                <a:schemeClr val="dk1"/>
              </a:solidFill>
              <a:effectLst/>
              <a:latin typeface="+mn-lt"/>
              <a:ea typeface="+mn-ea"/>
              <a:cs typeface="+mn-cs"/>
            </a:rPr>
            <a:t>　環境衛生センター基金：環境衛生センター甘南備園の改修及び可燃ごみ広域処理</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に充当するために順次繰入れをしている。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開発関連公共施設整備基金：公共施設整備にあわせて順次繰入れをしており、中学校給食施設整備事業に伴う取崩し等</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減少した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開発行為等関連公園基金：公園、緑地又は広場の整備にあわせて順次繰入れ</a:t>
          </a:r>
          <a:r>
            <a:rPr lang="ja-JP" altLang="en-US" sz="1100">
              <a:solidFill>
                <a:schemeClr val="dk1"/>
              </a:solidFill>
              <a:effectLst/>
              <a:latin typeface="+mn-lt"/>
              <a:ea typeface="+mn-ea"/>
              <a:cs typeface="+mn-cs"/>
            </a:rPr>
            <a:t>を</a:t>
          </a:r>
          <a:r>
            <a:rPr lang="ja-JP" altLang="ja-JP" sz="1100">
              <a:solidFill>
                <a:schemeClr val="dk1"/>
              </a:solidFill>
              <a:effectLst/>
              <a:latin typeface="+mn-lt"/>
              <a:ea typeface="+mn-ea"/>
              <a:cs typeface="+mn-cs"/>
            </a:rPr>
            <a:t>している。開発行為に伴う負担金の積立をしており、基金残高は増加している。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福祉基金：福祉事業の推進に備えて積</a:t>
          </a:r>
          <a:r>
            <a:rPr kumimoji="1" lang="ja-JP" altLang="en-US" sz="1100">
              <a:solidFill>
                <a:schemeClr val="dk1"/>
              </a:solidFill>
              <a:effectLst/>
              <a:latin typeface="+mn-lt"/>
              <a:ea typeface="+mn-ea"/>
              <a:cs typeface="+mn-cs"/>
            </a:rPr>
            <a:t>み</a:t>
          </a:r>
          <a:r>
            <a:rPr kumimoji="1" lang="ja-JP" altLang="ja-JP" sz="1100">
              <a:solidFill>
                <a:schemeClr val="dk1"/>
              </a:solidFill>
              <a:effectLst/>
              <a:latin typeface="+mn-lt"/>
              <a:ea typeface="+mn-ea"/>
              <a:cs typeface="+mn-cs"/>
            </a:rPr>
            <a:t>立</a:t>
          </a:r>
          <a:r>
            <a:rPr kumimoji="1" lang="ja-JP" altLang="en-US" sz="1100">
              <a:solidFill>
                <a:schemeClr val="dk1"/>
              </a:solidFill>
              <a:effectLst/>
              <a:latin typeface="+mn-lt"/>
              <a:ea typeface="+mn-ea"/>
              <a:cs typeface="+mn-cs"/>
            </a:rPr>
            <a:t>て、</a:t>
          </a:r>
          <a:r>
            <a:rPr kumimoji="1" lang="ja-JP" altLang="ja-JP" sz="1100">
              <a:solidFill>
                <a:schemeClr val="dk1"/>
              </a:solidFill>
              <a:effectLst/>
              <a:latin typeface="+mn-lt"/>
              <a:ea typeface="+mn-ea"/>
              <a:cs typeface="+mn-cs"/>
            </a:rPr>
            <a:t>順次繰入れをしており、</a:t>
          </a:r>
          <a:r>
            <a:rPr kumimoji="1" lang="ja-JP" altLang="en-US" sz="1100">
              <a:solidFill>
                <a:schemeClr val="dk1"/>
              </a:solidFill>
              <a:effectLst/>
              <a:latin typeface="+mn-lt"/>
              <a:ea typeface="+mn-ea"/>
              <a:cs typeface="+mn-cs"/>
            </a:rPr>
            <a:t>地域子育て支援センター移転事業に伴う取崩し等により減少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a:t>
          </a:r>
          <a:endParaRPr lang="ja-JP" altLang="ja-JP" sz="1400">
            <a:effectLst/>
          </a:endParaRPr>
        </a:p>
        <a:p>
          <a:r>
            <a:rPr lang="ja-JP"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文化施設整備基金：文化施設整備にあわせて、順次繰入れ予定である。</a:t>
          </a:r>
          <a:endParaRPr lang="ja-JP" altLang="ja-JP" sz="1400">
            <a:effectLst/>
          </a:endParaRPr>
        </a:p>
        <a:p>
          <a:r>
            <a:rPr kumimoji="1" lang="ja-JP" altLang="ja-JP" sz="1100">
              <a:solidFill>
                <a:schemeClr val="dk1"/>
              </a:solidFill>
              <a:effectLst/>
              <a:latin typeface="+mn-lt"/>
              <a:ea typeface="+mn-ea"/>
              <a:cs typeface="+mn-cs"/>
            </a:rPr>
            <a:t>　環境衛生センター基金：環境衛生センター甘南備園の改修とともに、可燃ごみ広域処理</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に順次繰入れ予定である。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開発関連公共施設整備基金：公共施設整備に</a:t>
          </a:r>
          <a:r>
            <a:rPr kumimoji="1" lang="ja-JP" altLang="en-US" sz="1100">
              <a:solidFill>
                <a:schemeClr val="dk1"/>
              </a:solidFill>
              <a:effectLst/>
              <a:latin typeface="+mn-lt"/>
              <a:ea typeface="+mn-ea"/>
              <a:cs typeface="+mn-cs"/>
            </a:rPr>
            <a:t>あわせて</a:t>
          </a:r>
          <a:r>
            <a:rPr kumimoji="1" lang="ja-JP" altLang="ja-JP" sz="1100">
              <a:solidFill>
                <a:schemeClr val="dk1"/>
              </a:solidFill>
              <a:effectLst/>
              <a:latin typeface="+mn-lt"/>
              <a:ea typeface="+mn-ea"/>
              <a:cs typeface="+mn-cs"/>
            </a:rPr>
            <a:t>順次繰入れ</a:t>
          </a:r>
          <a:r>
            <a:rPr kumimoji="1" lang="ja-JP" altLang="en-US" sz="1100">
              <a:solidFill>
                <a:schemeClr val="dk1"/>
              </a:solidFill>
              <a:effectLst/>
              <a:latin typeface="+mn-lt"/>
              <a:ea typeface="+mn-ea"/>
              <a:cs typeface="+mn-cs"/>
            </a:rPr>
            <a:t>予定である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開発行為等関連公園基金：公園、緑地又は広場の整備にあわせて、順次繰入れ予定である。</a:t>
          </a:r>
          <a:endParaRPr lang="ja-JP" altLang="ja-JP">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福祉基金：福祉事業の推進にあわせて、順次繰入れ予定である。</a:t>
          </a:r>
          <a:r>
            <a:rPr lang="ja-JP" altLang="ja-JP" sz="1100">
              <a:solidFill>
                <a:schemeClr val="dk1"/>
              </a:solidFill>
              <a:effectLst/>
              <a:latin typeface="+mn-lt"/>
              <a:ea typeface="+mn-ea"/>
              <a:cs typeface="+mn-cs"/>
            </a:rPr>
            <a:t>　</a:t>
          </a:r>
          <a:endParaRPr lang="ja-JP" altLang="ja-JP" sz="1400">
            <a:effectLst/>
          </a:endParaRPr>
        </a:p>
        <a:p>
          <a:r>
            <a:rPr lang="ja-JP" altLang="ja-JP" sz="1100">
              <a:solidFill>
                <a:schemeClr val="dk1"/>
              </a:solidFill>
              <a:effectLst/>
              <a:latin typeface="+mn-lt"/>
              <a:ea typeface="+mn-ea"/>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取崩し額が積立て額を上回り、前年度比８百万円の減少となった。</a:t>
          </a:r>
          <a:endParaRPr lang="ja-JP" altLang="ja-JP">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企業誘致やふるさと納税制度のさらなる活用等により税収等を確保するとともに、公共施設マネジメントの推進やＰａｒｋ－ＰＦＩの活用により歳出の削減を図ることで、普通建設事業や突発的な災害等に対応できる水準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（増減理由）</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普通交付税の一部を</a:t>
          </a:r>
          <a:r>
            <a:rPr kumimoji="1" lang="ja-JP" altLang="ja-JP" sz="1100">
              <a:solidFill>
                <a:schemeClr val="dk1"/>
              </a:solidFill>
              <a:effectLst/>
              <a:latin typeface="+mn-lt"/>
              <a:ea typeface="+mn-ea"/>
              <a:cs typeface="+mn-cs"/>
            </a:rPr>
            <a:t>減債基金に積み立て</a:t>
          </a:r>
          <a:r>
            <a:rPr kumimoji="1" lang="ja-JP" altLang="en-US" sz="1100">
              <a:solidFill>
                <a:schemeClr val="dk1"/>
              </a:solidFill>
              <a:effectLst/>
              <a:latin typeface="+mn-lt"/>
              <a:ea typeface="+mn-ea"/>
              <a:cs typeface="+mn-cs"/>
            </a:rPr>
            <a:t>たこと等が要因となり</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（今後の方針）</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今後実施予定の大型事業を見据えながら、地方債償還額の増減を適切に見込み、計画的に積み立てや取り崩しを行う。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34053777</v>
      </c>
      <c r="BO4" s="436"/>
      <c r="BP4" s="436"/>
      <c r="BQ4" s="436"/>
      <c r="BR4" s="436"/>
      <c r="BS4" s="436"/>
      <c r="BT4" s="436"/>
      <c r="BU4" s="437"/>
      <c r="BV4" s="435">
        <v>32865820</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1.3</v>
      </c>
      <c r="CU4" s="576"/>
      <c r="CV4" s="576"/>
      <c r="CW4" s="576"/>
      <c r="CX4" s="576"/>
      <c r="CY4" s="576"/>
      <c r="CZ4" s="576"/>
      <c r="DA4" s="577"/>
      <c r="DB4" s="575">
        <v>3.1</v>
      </c>
      <c r="DC4" s="576"/>
      <c r="DD4" s="576"/>
      <c r="DE4" s="576"/>
      <c r="DF4" s="576"/>
      <c r="DG4" s="576"/>
      <c r="DH4" s="576"/>
      <c r="DI4" s="577"/>
    </row>
    <row r="5" spans="1:119" ht="18.75" customHeight="1" x14ac:dyDescent="0.15">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33746765</v>
      </c>
      <c r="BO5" s="407"/>
      <c r="BP5" s="407"/>
      <c r="BQ5" s="407"/>
      <c r="BR5" s="407"/>
      <c r="BS5" s="407"/>
      <c r="BT5" s="407"/>
      <c r="BU5" s="408"/>
      <c r="BV5" s="406">
        <v>32121805</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95.9</v>
      </c>
      <c r="CU5" s="404"/>
      <c r="CV5" s="404"/>
      <c r="CW5" s="404"/>
      <c r="CX5" s="404"/>
      <c r="CY5" s="404"/>
      <c r="CZ5" s="404"/>
      <c r="DA5" s="405"/>
      <c r="DB5" s="403">
        <v>93</v>
      </c>
      <c r="DC5" s="404"/>
      <c r="DD5" s="404"/>
      <c r="DE5" s="404"/>
      <c r="DF5" s="404"/>
      <c r="DG5" s="404"/>
      <c r="DH5" s="404"/>
      <c r="DI5" s="405"/>
    </row>
    <row r="6" spans="1:119" ht="18.75" customHeight="1" x14ac:dyDescent="0.15">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307012</v>
      </c>
      <c r="BO6" s="407"/>
      <c r="BP6" s="407"/>
      <c r="BQ6" s="407"/>
      <c r="BR6" s="407"/>
      <c r="BS6" s="407"/>
      <c r="BT6" s="407"/>
      <c r="BU6" s="408"/>
      <c r="BV6" s="406">
        <v>744015</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96.8</v>
      </c>
      <c r="CU6" s="550"/>
      <c r="CV6" s="550"/>
      <c r="CW6" s="550"/>
      <c r="CX6" s="550"/>
      <c r="CY6" s="550"/>
      <c r="CZ6" s="550"/>
      <c r="DA6" s="551"/>
      <c r="DB6" s="549">
        <v>95.2</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95993</v>
      </c>
      <c r="BO7" s="407"/>
      <c r="BP7" s="407"/>
      <c r="BQ7" s="407"/>
      <c r="BR7" s="407"/>
      <c r="BS7" s="407"/>
      <c r="BT7" s="407"/>
      <c r="BU7" s="408"/>
      <c r="BV7" s="406">
        <v>239976</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16516840</v>
      </c>
      <c r="CU7" s="407"/>
      <c r="CV7" s="407"/>
      <c r="CW7" s="407"/>
      <c r="CX7" s="407"/>
      <c r="CY7" s="407"/>
      <c r="CZ7" s="407"/>
      <c r="DA7" s="408"/>
      <c r="DB7" s="406">
        <v>16127830</v>
      </c>
      <c r="DC7" s="407"/>
      <c r="DD7" s="407"/>
      <c r="DE7" s="407"/>
      <c r="DF7" s="407"/>
      <c r="DG7" s="407"/>
      <c r="DH7" s="407"/>
      <c r="DI7" s="408"/>
    </row>
    <row r="8" spans="1:119" ht="18.75" customHeight="1" thickBot="1" x14ac:dyDescent="0.2">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104</v>
      </c>
      <c r="AV8" s="465"/>
      <c r="AW8" s="465"/>
      <c r="AX8" s="465"/>
      <c r="AY8" s="420" t="s">
        <v>105</v>
      </c>
      <c r="AZ8" s="421"/>
      <c r="BA8" s="421"/>
      <c r="BB8" s="421"/>
      <c r="BC8" s="421"/>
      <c r="BD8" s="421"/>
      <c r="BE8" s="421"/>
      <c r="BF8" s="421"/>
      <c r="BG8" s="421"/>
      <c r="BH8" s="421"/>
      <c r="BI8" s="421"/>
      <c r="BJ8" s="421"/>
      <c r="BK8" s="421"/>
      <c r="BL8" s="421"/>
      <c r="BM8" s="422"/>
      <c r="BN8" s="406">
        <v>211019</v>
      </c>
      <c r="BO8" s="407"/>
      <c r="BP8" s="407"/>
      <c r="BQ8" s="407"/>
      <c r="BR8" s="407"/>
      <c r="BS8" s="407"/>
      <c r="BT8" s="407"/>
      <c r="BU8" s="408"/>
      <c r="BV8" s="406">
        <v>504039</v>
      </c>
      <c r="BW8" s="407"/>
      <c r="BX8" s="407"/>
      <c r="BY8" s="407"/>
      <c r="BZ8" s="407"/>
      <c r="CA8" s="407"/>
      <c r="CB8" s="407"/>
      <c r="CC8" s="408"/>
      <c r="CD8" s="446" t="s">
        <v>106</v>
      </c>
      <c r="CE8" s="366"/>
      <c r="CF8" s="366"/>
      <c r="CG8" s="366"/>
      <c r="CH8" s="366"/>
      <c r="CI8" s="366"/>
      <c r="CJ8" s="366"/>
      <c r="CK8" s="366"/>
      <c r="CL8" s="366"/>
      <c r="CM8" s="366"/>
      <c r="CN8" s="366"/>
      <c r="CO8" s="366"/>
      <c r="CP8" s="366"/>
      <c r="CQ8" s="366"/>
      <c r="CR8" s="366"/>
      <c r="CS8" s="447"/>
      <c r="CT8" s="509">
        <v>0.76</v>
      </c>
      <c r="CU8" s="510"/>
      <c r="CV8" s="510"/>
      <c r="CW8" s="510"/>
      <c r="CX8" s="510"/>
      <c r="CY8" s="510"/>
      <c r="CZ8" s="510"/>
      <c r="DA8" s="511"/>
      <c r="DB8" s="509">
        <v>0.77</v>
      </c>
      <c r="DC8" s="510"/>
      <c r="DD8" s="510"/>
      <c r="DE8" s="510"/>
      <c r="DF8" s="510"/>
      <c r="DG8" s="510"/>
      <c r="DH8" s="510"/>
      <c r="DI8" s="511"/>
    </row>
    <row r="9" spans="1:119" ht="18.75" customHeight="1" thickBot="1" x14ac:dyDescent="0.2">
      <c r="A9" s="175"/>
      <c r="B9" s="538" t="s">
        <v>107</v>
      </c>
      <c r="C9" s="539"/>
      <c r="D9" s="539"/>
      <c r="E9" s="539"/>
      <c r="F9" s="539"/>
      <c r="G9" s="539"/>
      <c r="H9" s="539"/>
      <c r="I9" s="539"/>
      <c r="J9" s="539"/>
      <c r="K9" s="457"/>
      <c r="L9" s="540" t="s">
        <v>108</v>
      </c>
      <c r="M9" s="541"/>
      <c r="N9" s="541"/>
      <c r="O9" s="541"/>
      <c r="P9" s="541"/>
      <c r="Q9" s="542"/>
      <c r="R9" s="543">
        <v>73753</v>
      </c>
      <c r="S9" s="544"/>
      <c r="T9" s="544"/>
      <c r="U9" s="544"/>
      <c r="V9" s="545"/>
      <c r="W9" s="475" t="s">
        <v>109</v>
      </c>
      <c r="X9" s="476"/>
      <c r="Y9" s="476"/>
      <c r="Z9" s="476"/>
      <c r="AA9" s="476"/>
      <c r="AB9" s="476"/>
      <c r="AC9" s="476"/>
      <c r="AD9" s="476"/>
      <c r="AE9" s="476"/>
      <c r="AF9" s="476"/>
      <c r="AG9" s="476"/>
      <c r="AH9" s="476"/>
      <c r="AI9" s="476"/>
      <c r="AJ9" s="476"/>
      <c r="AK9" s="476"/>
      <c r="AL9" s="546"/>
      <c r="AM9" s="463" t="s">
        <v>110</v>
      </c>
      <c r="AN9" s="363"/>
      <c r="AO9" s="363"/>
      <c r="AP9" s="363"/>
      <c r="AQ9" s="363"/>
      <c r="AR9" s="363"/>
      <c r="AS9" s="363"/>
      <c r="AT9" s="364"/>
      <c r="AU9" s="464" t="s">
        <v>90</v>
      </c>
      <c r="AV9" s="465"/>
      <c r="AW9" s="465"/>
      <c r="AX9" s="465"/>
      <c r="AY9" s="420" t="s">
        <v>111</v>
      </c>
      <c r="AZ9" s="421"/>
      <c r="BA9" s="421"/>
      <c r="BB9" s="421"/>
      <c r="BC9" s="421"/>
      <c r="BD9" s="421"/>
      <c r="BE9" s="421"/>
      <c r="BF9" s="421"/>
      <c r="BG9" s="421"/>
      <c r="BH9" s="421"/>
      <c r="BI9" s="421"/>
      <c r="BJ9" s="421"/>
      <c r="BK9" s="421"/>
      <c r="BL9" s="421"/>
      <c r="BM9" s="422"/>
      <c r="BN9" s="406">
        <v>-293020</v>
      </c>
      <c r="BO9" s="407"/>
      <c r="BP9" s="407"/>
      <c r="BQ9" s="407"/>
      <c r="BR9" s="407"/>
      <c r="BS9" s="407"/>
      <c r="BT9" s="407"/>
      <c r="BU9" s="408"/>
      <c r="BV9" s="406">
        <v>-333268</v>
      </c>
      <c r="BW9" s="407"/>
      <c r="BX9" s="407"/>
      <c r="BY9" s="407"/>
      <c r="BZ9" s="407"/>
      <c r="CA9" s="407"/>
      <c r="CB9" s="407"/>
      <c r="CC9" s="408"/>
      <c r="CD9" s="446" t="s">
        <v>112</v>
      </c>
      <c r="CE9" s="366"/>
      <c r="CF9" s="366"/>
      <c r="CG9" s="366"/>
      <c r="CH9" s="366"/>
      <c r="CI9" s="366"/>
      <c r="CJ9" s="366"/>
      <c r="CK9" s="366"/>
      <c r="CL9" s="366"/>
      <c r="CM9" s="366"/>
      <c r="CN9" s="366"/>
      <c r="CO9" s="366"/>
      <c r="CP9" s="366"/>
      <c r="CQ9" s="366"/>
      <c r="CR9" s="366"/>
      <c r="CS9" s="447"/>
      <c r="CT9" s="403">
        <v>10.6</v>
      </c>
      <c r="CU9" s="404"/>
      <c r="CV9" s="404"/>
      <c r="CW9" s="404"/>
      <c r="CX9" s="404"/>
      <c r="CY9" s="404"/>
      <c r="CZ9" s="404"/>
      <c r="DA9" s="405"/>
      <c r="DB9" s="403">
        <v>10.3</v>
      </c>
      <c r="DC9" s="404"/>
      <c r="DD9" s="404"/>
      <c r="DE9" s="404"/>
      <c r="DF9" s="404"/>
      <c r="DG9" s="404"/>
      <c r="DH9" s="404"/>
      <c r="DI9" s="405"/>
    </row>
    <row r="10" spans="1:119" ht="18.75" customHeight="1" thickBot="1" x14ac:dyDescent="0.2">
      <c r="A10" s="175"/>
      <c r="B10" s="538"/>
      <c r="C10" s="539"/>
      <c r="D10" s="539"/>
      <c r="E10" s="539"/>
      <c r="F10" s="539"/>
      <c r="G10" s="539"/>
      <c r="H10" s="539"/>
      <c r="I10" s="539"/>
      <c r="J10" s="539"/>
      <c r="K10" s="457"/>
      <c r="L10" s="362" t="s">
        <v>113</v>
      </c>
      <c r="M10" s="363"/>
      <c r="N10" s="363"/>
      <c r="O10" s="363"/>
      <c r="P10" s="363"/>
      <c r="Q10" s="364"/>
      <c r="R10" s="359">
        <v>70835</v>
      </c>
      <c r="S10" s="360"/>
      <c r="T10" s="360"/>
      <c r="U10" s="360"/>
      <c r="V10" s="419"/>
      <c r="W10" s="547"/>
      <c r="X10" s="357"/>
      <c r="Y10" s="357"/>
      <c r="Z10" s="357"/>
      <c r="AA10" s="357"/>
      <c r="AB10" s="357"/>
      <c r="AC10" s="357"/>
      <c r="AD10" s="357"/>
      <c r="AE10" s="357"/>
      <c r="AF10" s="357"/>
      <c r="AG10" s="357"/>
      <c r="AH10" s="357"/>
      <c r="AI10" s="357"/>
      <c r="AJ10" s="357"/>
      <c r="AK10" s="357"/>
      <c r="AL10" s="548"/>
      <c r="AM10" s="463" t="s">
        <v>114</v>
      </c>
      <c r="AN10" s="363"/>
      <c r="AO10" s="363"/>
      <c r="AP10" s="363"/>
      <c r="AQ10" s="363"/>
      <c r="AR10" s="363"/>
      <c r="AS10" s="363"/>
      <c r="AT10" s="364"/>
      <c r="AU10" s="464" t="s">
        <v>90</v>
      </c>
      <c r="AV10" s="465"/>
      <c r="AW10" s="465"/>
      <c r="AX10" s="465"/>
      <c r="AY10" s="420" t="s">
        <v>115</v>
      </c>
      <c r="AZ10" s="421"/>
      <c r="BA10" s="421"/>
      <c r="BB10" s="421"/>
      <c r="BC10" s="421"/>
      <c r="BD10" s="421"/>
      <c r="BE10" s="421"/>
      <c r="BF10" s="421"/>
      <c r="BG10" s="421"/>
      <c r="BH10" s="421"/>
      <c r="BI10" s="421"/>
      <c r="BJ10" s="421"/>
      <c r="BK10" s="421"/>
      <c r="BL10" s="421"/>
      <c r="BM10" s="422"/>
      <c r="BN10" s="406">
        <v>252038</v>
      </c>
      <c r="BO10" s="407"/>
      <c r="BP10" s="407"/>
      <c r="BQ10" s="407"/>
      <c r="BR10" s="407"/>
      <c r="BS10" s="407"/>
      <c r="BT10" s="407"/>
      <c r="BU10" s="408"/>
      <c r="BV10" s="406">
        <v>418630</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90</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71865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260000</v>
      </c>
      <c r="BO12" s="407"/>
      <c r="BP12" s="407"/>
      <c r="BQ12" s="407"/>
      <c r="BR12" s="407"/>
      <c r="BS12" s="407"/>
      <c r="BT12" s="407"/>
      <c r="BU12" s="408"/>
      <c r="BV12" s="406">
        <v>500000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84"/>
      <c r="M13" s="490" t="s">
        <v>130</v>
      </c>
      <c r="N13" s="491"/>
      <c r="O13" s="491"/>
      <c r="P13" s="491"/>
      <c r="Q13" s="492"/>
      <c r="R13" s="493">
        <v>70507</v>
      </c>
      <c r="S13" s="494"/>
      <c r="T13" s="494"/>
      <c r="U13" s="494"/>
      <c r="V13" s="495"/>
      <c r="W13" s="496" t="s">
        <v>131</v>
      </c>
      <c r="X13" s="392"/>
      <c r="Y13" s="392"/>
      <c r="Z13" s="392"/>
      <c r="AA13" s="392"/>
      <c r="AB13" s="393"/>
      <c r="AC13" s="359">
        <v>577</v>
      </c>
      <c r="AD13" s="360"/>
      <c r="AE13" s="360"/>
      <c r="AF13" s="360"/>
      <c r="AG13" s="361"/>
      <c r="AH13" s="359">
        <v>585</v>
      </c>
      <c r="AI13" s="360"/>
      <c r="AJ13" s="360"/>
      <c r="AK13" s="360"/>
      <c r="AL13" s="419"/>
      <c r="AM13" s="463" t="s">
        <v>132</v>
      </c>
      <c r="AN13" s="363"/>
      <c r="AO13" s="363"/>
      <c r="AP13" s="363"/>
      <c r="AQ13" s="363"/>
      <c r="AR13" s="363"/>
      <c r="AS13" s="363"/>
      <c r="AT13" s="364"/>
      <c r="AU13" s="464" t="s">
        <v>104</v>
      </c>
      <c r="AV13" s="465"/>
      <c r="AW13" s="465"/>
      <c r="AX13" s="465"/>
      <c r="AY13" s="420" t="s">
        <v>133</v>
      </c>
      <c r="AZ13" s="421"/>
      <c r="BA13" s="421"/>
      <c r="BB13" s="421"/>
      <c r="BC13" s="421"/>
      <c r="BD13" s="421"/>
      <c r="BE13" s="421"/>
      <c r="BF13" s="421"/>
      <c r="BG13" s="421"/>
      <c r="BH13" s="421"/>
      <c r="BI13" s="421"/>
      <c r="BJ13" s="421"/>
      <c r="BK13" s="421"/>
      <c r="BL13" s="421"/>
      <c r="BM13" s="422"/>
      <c r="BN13" s="406">
        <v>-300982</v>
      </c>
      <c r="BO13" s="407"/>
      <c r="BP13" s="407"/>
      <c r="BQ13" s="407"/>
      <c r="BR13" s="407"/>
      <c r="BS13" s="407"/>
      <c r="BT13" s="407"/>
      <c r="BU13" s="408"/>
      <c r="BV13" s="406">
        <v>-414638</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1.7</v>
      </c>
      <c r="CU13" s="404"/>
      <c r="CV13" s="404"/>
      <c r="CW13" s="404"/>
      <c r="CX13" s="404"/>
      <c r="CY13" s="404"/>
      <c r="CZ13" s="404"/>
      <c r="DA13" s="405"/>
      <c r="DB13" s="403">
        <v>0.9</v>
      </c>
      <c r="DC13" s="404"/>
      <c r="DD13" s="404"/>
      <c r="DE13" s="404"/>
      <c r="DF13" s="404"/>
      <c r="DG13" s="404"/>
      <c r="DH13" s="404"/>
      <c r="DI13" s="405"/>
    </row>
    <row r="14" spans="1:119" ht="18.75" customHeight="1" thickBot="1" x14ac:dyDescent="0.2">
      <c r="A14" s="175"/>
      <c r="B14" s="515"/>
      <c r="C14" s="516"/>
      <c r="D14" s="516"/>
      <c r="E14" s="516"/>
      <c r="F14" s="516"/>
      <c r="G14" s="516"/>
      <c r="H14" s="516"/>
      <c r="I14" s="516"/>
      <c r="J14" s="516"/>
      <c r="K14" s="517"/>
      <c r="L14" s="480" t="s">
        <v>135</v>
      </c>
      <c r="M14" s="533"/>
      <c r="N14" s="533"/>
      <c r="O14" s="533"/>
      <c r="P14" s="533"/>
      <c r="Q14" s="534"/>
      <c r="R14" s="493">
        <v>71367</v>
      </c>
      <c r="S14" s="494"/>
      <c r="T14" s="494"/>
      <c r="U14" s="494"/>
      <c r="V14" s="495"/>
      <c r="W14" s="497"/>
      <c r="X14" s="395"/>
      <c r="Y14" s="395"/>
      <c r="Z14" s="395"/>
      <c r="AA14" s="395"/>
      <c r="AB14" s="396"/>
      <c r="AC14" s="486">
        <v>2</v>
      </c>
      <c r="AD14" s="487"/>
      <c r="AE14" s="487"/>
      <c r="AF14" s="487"/>
      <c r="AG14" s="488"/>
      <c r="AH14" s="486">
        <v>2.1</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84"/>
      <c r="M15" s="490" t="s">
        <v>130</v>
      </c>
      <c r="N15" s="491"/>
      <c r="O15" s="491"/>
      <c r="P15" s="491"/>
      <c r="Q15" s="492"/>
      <c r="R15" s="493">
        <v>70148</v>
      </c>
      <c r="S15" s="494"/>
      <c r="T15" s="494"/>
      <c r="U15" s="494"/>
      <c r="V15" s="495"/>
      <c r="W15" s="496" t="s">
        <v>137</v>
      </c>
      <c r="X15" s="392"/>
      <c r="Y15" s="392"/>
      <c r="Z15" s="392"/>
      <c r="AA15" s="392"/>
      <c r="AB15" s="393"/>
      <c r="AC15" s="359">
        <v>6798</v>
      </c>
      <c r="AD15" s="360"/>
      <c r="AE15" s="360"/>
      <c r="AF15" s="360"/>
      <c r="AG15" s="361"/>
      <c r="AH15" s="359">
        <v>6937</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10371129</v>
      </c>
      <c r="BO15" s="436"/>
      <c r="BP15" s="436"/>
      <c r="BQ15" s="436"/>
      <c r="BR15" s="436"/>
      <c r="BS15" s="436"/>
      <c r="BT15" s="436"/>
      <c r="BU15" s="437"/>
      <c r="BV15" s="435">
        <v>9935484</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23.2</v>
      </c>
      <c r="AD16" s="487"/>
      <c r="AE16" s="487"/>
      <c r="AF16" s="487"/>
      <c r="AG16" s="488"/>
      <c r="AH16" s="486">
        <v>24.4</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13450826</v>
      </c>
      <c r="BO16" s="407"/>
      <c r="BP16" s="407"/>
      <c r="BQ16" s="407"/>
      <c r="BR16" s="407"/>
      <c r="BS16" s="407"/>
      <c r="BT16" s="407"/>
      <c r="BU16" s="408"/>
      <c r="BV16" s="406">
        <v>12995930</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
      <c r="A17" s="175"/>
      <c r="B17" s="518"/>
      <c r="C17" s="519"/>
      <c r="D17" s="519"/>
      <c r="E17" s="519"/>
      <c r="F17" s="519"/>
      <c r="G17" s="519"/>
      <c r="H17" s="519"/>
      <c r="I17" s="519"/>
      <c r="J17" s="519"/>
      <c r="K17" s="520"/>
      <c r="L17" s="189"/>
      <c r="M17" s="499" t="s">
        <v>143</v>
      </c>
      <c r="N17" s="500"/>
      <c r="O17" s="500"/>
      <c r="P17" s="500"/>
      <c r="Q17" s="501"/>
      <c r="R17" s="483" t="s">
        <v>144</v>
      </c>
      <c r="S17" s="484"/>
      <c r="T17" s="484"/>
      <c r="U17" s="484"/>
      <c r="V17" s="485"/>
      <c r="W17" s="496" t="s">
        <v>145</v>
      </c>
      <c r="X17" s="392"/>
      <c r="Y17" s="392"/>
      <c r="Z17" s="392"/>
      <c r="AA17" s="392"/>
      <c r="AB17" s="393"/>
      <c r="AC17" s="359">
        <v>21980</v>
      </c>
      <c r="AD17" s="360"/>
      <c r="AE17" s="360"/>
      <c r="AF17" s="360"/>
      <c r="AG17" s="361"/>
      <c r="AH17" s="359">
        <v>20924</v>
      </c>
      <c r="AI17" s="360"/>
      <c r="AJ17" s="360"/>
      <c r="AK17" s="360"/>
      <c r="AL17" s="419"/>
      <c r="AM17" s="463"/>
      <c r="AN17" s="363"/>
      <c r="AO17" s="363"/>
      <c r="AP17" s="363"/>
      <c r="AQ17" s="363"/>
      <c r="AR17" s="363"/>
      <c r="AS17" s="363"/>
      <c r="AT17" s="364"/>
      <c r="AU17" s="464"/>
      <c r="AV17" s="465"/>
      <c r="AW17" s="465"/>
      <c r="AX17" s="465"/>
      <c r="AY17" s="420" t="s">
        <v>146</v>
      </c>
      <c r="AZ17" s="421"/>
      <c r="BA17" s="421"/>
      <c r="BB17" s="421"/>
      <c r="BC17" s="421"/>
      <c r="BD17" s="421"/>
      <c r="BE17" s="421"/>
      <c r="BF17" s="421"/>
      <c r="BG17" s="421"/>
      <c r="BH17" s="421"/>
      <c r="BI17" s="421"/>
      <c r="BJ17" s="421"/>
      <c r="BK17" s="421"/>
      <c r="BL17" s="421"/>
      <c r="BM17" s="422"/>
      <c r="BN17" s="406">
        <v>13278898</v>
      </c>
      <c r="BO17" s="407"/>
      <c r="BP17" s="407"/>
      <c r="BQ17" s="407"/>
      <c r="BR17" s="407"/>
      <c r="BS17" s="407"/>
      <c r="BT17" s="407"/>
      <c r="BU17" s="408"/>
      <c r="BV17" s="406">
        <v>12718087</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
      <c r="A18" s="175"/>
      <c r="B18" s="456" t="s">
        <v>147</v>
      </c>
      <c r="C18" s="457"/>
      <c r="D18" s="457"/>
      <c r="E18" s="458"/>
      <c r="F18" s="458"/>
      <c r="G18" s="458"/>
      <c r="H18" s="458"/>
      <c r="I18" s="458"/>
      <c r="J18" s="458"/>
      <c r="K18" s="458"/>
      <c r="L18" s="459">
        <v>42.92</v>
      </c>
      <c r="M18" s="459"/>
      <c r="N18" s="459"/>
      <c r="O18" s="459"/>
      <c r="P18" s="459"/>
      <c r="Q18" s="459"/>
      <c r="R18" s="460"/>
      <c r="S18" s="460"/>
      <c r="T18" s="460"/>
      <c r="U18" s="460"/>
      <c r="V18" s="461"/>
      <c r="W18" s="477"/>
      <c r="X18" s="478"/>
      <c r="Y18" s="478"/>
      <c r="Z18" s="478"/>
      <c r="AA18" s="478"/>
      <c r="AB18" s="502"/>
      <c r="AC18" s="376">
        <v>74.900000000000006</v>
      </c>
      <c r="AD18" s="377"/>
      <c r="AE18" s="377"/>
      <c r="AF18" s="377"/>
      <c r="AG18" s="462"/>
      <c r="AH18" s="376">
        <v>73.599999999999994</v>
      </c>
      <c r="AI18" s="377"/>
      <c r="AJ18" s="377"/>
      <c r="AK18" s="377"/>
      <c r="AL18" s="378"/>
      <c r="AM18" s="463"/>
      <c r="AN18" s="363"/>
      <c r="AO18" s="363"/>
      <c r="AP18" s="363"/>
      <c r="AQ18" s="363"/>
      <c r="AR18" s="363"/>
      <c r="AS18" s="363"/>
      <c r="AT18" s="364"/>
      <c r="AU18" s="464"/>
      <c r="AV18" s="465"/>
      <c r="AW18" s="465"/>
      <c r="AX18" s="465"/>
      <c r="AY18" s="420" t="s">
        <v>148</v>
      </c>
      <c r="AZ18" s="421"/>
      <c r="BA18" s="421"/>
      <c r="BB18" s="421"/>
      <c r="BC18" s="421"/>
      <c r="BD18" s="421"/>
      <c r="BE18" s="421"/>
      <c r="BF18" s="421"/>
      <c r="BG18" s="421"/>
      <c r="BH18" s="421"/>
      <c r="BI18" s="421"/>
      <c r="BJ18" s="421"/>
      <c r="BK18" s="421"/>
      <c r="BL18" s="421"/>
      <c r="BM18" s="422"/>
      <c r="BN18" s="406">
        <v>16236833</v>
      </c>
      <c r="BO18" s="407"/>
      <c r="BP18" s="407"/>
      <c r="BQ18" s="407"/>
      <c r="BR18" s="407"/>
      <c r="BS18" s="407"/>
      <c r="BT18" s="407"/>
      <c r="BU18" s="408"/>
      <c r="BV18" s="406">
        <v>15632815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
      <c r="A19" s="175"/>
      <c r="B19" s="456" t="s">
        <v>149</v>
      </c>
      <c r="C19" s="457"/>
      <c r="D19" s="457"/>
      <c r="E19" s="458"/>
      <c r="F19" s="458"/>
      <c r="G19" s="458"/>
      <c r="H19" s="458"/>
      <c r="I19" s="458"/>
      <c r="J19" s="458"/>
      <c r="K19" s="458"/>
      <c r="L19" s="466">
        <v>1718</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150</v>
      </c>
      <c r="AZ19" s="421"/>
      <c r="BA19" s="421"/>
      <c r="BB19" s="421"/>
      <c r="BC19" s="421"/>
      <c r="BD19" s="421"/>
      <c r="BE19" s="421"/>
      <c r="BF19" s="421"/>
      <c r="BG19" s="421"/>
      <c r="BH19" s="421"/>
      <c r="BI19" s="421"/>
      <c r="BJ19" s="421"/>
      <c r="BK19" s="421"/>
      <c r="BL19" s="421"/>
      <c r="BM19" s="422"/>
      <c r="BN19" s="406">
        <v>20908620</v>
      </c>
      <c r="BO19" s="407"/>
      <c r="BP19" s="407"/>
      <c r="BQ19" s="407"/>
      <c r="BR19" s="407"/>
      <c r="BS19" s="407"/>
      <c r="BT19" s="407"/>
      <c r="BU19" s="408"/>
      <c r="BV19" s="406">
        <v>20603884</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
      <c r="A20" s="175"/>
      <c r="B20" s="456" t="s">
        <v>151</v>
      </c>
      <c r="C20" s="457"/>
      <c r="D20" s="457"/>
      <c r="E20" s="458"/>
      <c r="F20" s="458"/>
      <c r="G20" s="458"/>
      <c r="H20" s="458"/>
      <c r="I20" s="458"/>
      <c r="J20" s="458"/>
      <c r="K20" s="458"/>
      <c r="L20" s="466">
        <v>31693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
      <c r="A21" s="175"/>
      <c r="B21" s="453" t="s">
        <v>152</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15">
      <c r="A22" s="175"/>
      <c r="B22" s="382" t="s">
        <v>153</v>
      </c>
      <c r="C22" s="383"/>
      <c r="D22" s="384"/>
      <c r="E22" s="391" t="s">
        <v>1</v>
      </c>
      <c r="F22" s="392"/>
      <c r="G22" s="392"/>
      <c r="H22" s="392"/>
      <c r="I22" s="392"/>
      <c r="J22" s="392"/>
      <c r="K22" s="393"/>
      <c r="L22" s="391" t="s">
        <v>154</v>
      </c>
      <c r="M22" s="392"/>
      <c r="N22" s="392"/>
      <c r="O22" s="392"/>
      <c r="P22" s="393"/>
      <c r="Q22" s="397" t="s">
        <v>155</v>
      </c>
      <c r="R22" s="398"/>
      <c r="S22" s="398"/>
      <c r="T22" s="398"/>
      <c r="U22" s="398"/>
      <c r="V22" s="399"/>
      <c r="W22" s="448" t="s">
        <v>156</v>
      </c>
      <c r="X22" s="383"/>
      <c r="Y22" s="384"/>
      <c r="Z22" s="391" t="s">
        <v>1</v>
      </c>
      <c r="AA22" s="392"/>
      <c r="AB22" s="392"/>
      <c r="AC22" s="392"/>
      <c r="AD22" s="392"/>
      <c r="AE22" s="392"/>
      <c r="AF22" s="392"/>
      <c r="AG22" s="393"/>
      <c r="AH22" s="409" t="s">
        <v>157</v>
      </c>
      <c r="AI22" s="392"/>
      <c r="AJ22" s="392"/>
      <c r="AK22" s="392"/>
      <c r="AL22" s="393"/>
      <c r="AM22" s="409" t="s">
        <v>158</v>
      </c>
      <c r="AN22" s="410"/>
      <c r="AO22" s="410"/>
      <c r="AP22" s="410"/>
      <c r="AQ22" s="410"/>
      <c r="AR22" s="411"/>
      <c r="AS22" s="397" t="s">
        <v>155</v>
      </c>
      <c r="AT22" s="398"/>
      <c r="AU22" s="398"/>
      <c r="AV22" s="398"/>
      <c r="AW22" s="398"/>
      <c r="AX22" s="415"/>
      <c r="AY22" s="432" t="s">
        <v>159</v>
      </c>
      <c r="AZ22" s="433"/>
      <c r="BA22" s="433"/>
      <c r="BB22" s="433"/>
      <c r="BC22" s="433"/>
      <c r="BD22" s="433"/>
      <c r="BE22" s="433"/>
      <c r="BF22" s="433"/>
      <c r="BG22" s="433"/>
      <c r="BH22" s="433"/>
      <c r="BI22" s="433"/>
      <c r="BJ22" s="433"/>
      <c r="BK22" s="433"/>
      <c r="BL22" s="433"/>
      <c r="BM22" s="434"/>
      <c r="BN22" s="435">
        <v>20877433</v>
      </c>
      <c r="BO22" s="436"/>
      <c r="BP22" s="436"/>
      <c r="BQ22" s="436"/>
      <c r="BR22" s="436"/>
      <c r="BS22" s="436"/>
      <c r="BT22" s="436"/>
      <c r="BU22" s="437"/>
      <c r="BV22" s="435">
        <v>19379270</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15">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160</v>
      </c>
      <c r="AZ23" s="421"/>
      <c r="BA23" s="421"/>
      <c r="BB23" s="421"/>
      <c r="BC23" s="421"/>
      <c r="BD23" s="421"/>
      <c r="BE23" s="421"/>
      <c r="BF23" s="421"/>
      <c r="BG23" s="421"/>
      <c r="BH23" s="421"/>
      <c r="BI23" s="421"/>
      <c r="BJ23" s="421"/>
      <c r="BK23" s="421"/>
      <c r="BL23" s="421"/>
      <c r="BM23" s="422"/>
      <c r="BN23" s="406">
        <v>19010895</v>
      </c>
      <c r="BO23" s="407"/>
      <c r="BP23" s="407"/>
      <c r="BQ23" s="407"/>
      <c r="BR23" s="407"/>
      <c r="BS23" s="407"/>
      <c r="BT23" s="407"/>
      <c r="BU23" s="408"/>
      <c r="BV23" s="406">
        <v>17524630</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
      <c r="A24" s="175"/>
      <c r="B24" s="385"/>
      <c r="C24" s="386"/>
      <c r="D24" s="387"/>
      <c r="E24" s="362" t="s">
        <v>161</v>
      </c>
      <c r="F24" s="363"/>
      <c r="G24" s="363"/>
      <c r="H24" s="363"/>
      <c r="I24" s="363"/>
      <c r="J24" s="363"/>
      <c r="K24" s="364"/>
      <c r="L24" s="359">
        <v>1</v>
      </c>
      <c r="M24" s="360"/>
      <c r="N24" s="360"/>
      <c r="O24" s="360"/>
      <c r="P24" s="361"/>
      <c r="Q24" s="359">
        <v>8750</v>
      </c>
      <c r="R24" s="360"/>
      <c r="S24" s="360"/>
      <c r="T24" s="360"/>
      <c r="U24" s="360"/>
      <c r="V24" s="361"/>
      <c r="W24" s="449"/>
      <c r="X24" s="386"/>
      <c r="Y24" s="387"/>
      <c r="Z24" s="362" t="s">
        <v>162</v>
      </c>
      <c r="AA24" s="363"/>
      <c r="AB24" s="363"/>
      <c r="AC24" s="363"/>
      <c r="AD24" s="363"/>
      <c r="AE24" s="363"/>
      <c r="AF24" s="363"/>
      <c r="AG24" s="364"/>
      <c r="AH24" s="359">
        <v>578</v>
      </c>
      <c r="AI24" s="360"/>
      <c r="AJ24" s="360"/>
      <c r="AK24" s="360"/>
      <c r="AL24" s="361"/>
      <c r="AM24" s="359">
        <v>1798736</v>
      </c>
      <c r="AN24" s="360"/>
      <c r="AO24" s="360"/>
      <c r="AP24" s="360"/>
      <c r="AQ24" s="360"/>
      <c r="AR24" s="361"/>
      <c r="AS24" s="359">
        <v>3112</v>
      </c>
      <c r="AT24" s="360"/>
      <c r="AU24" s="360"/>
      <c r="AV24" s="360"/>
      <c r="AW24" s="360"/>
      <c r="AX24" s="419"/>
      <c r="AY24" s="379" t="s">
        <v>163</v>
      </c>
      <c r="AZ24" s="380"/>
      <c r="BA24" s="380"/>
      <c r="BB24" s="380"/>
      <c r="BC24" s="380"/>
      <c r="BD24" s="380"/>
      <c r="BE24" s="380"/>
      <c r="BF24" s="380"/>
      <c r="BG24" s="380"/>
      <c r="BH24" s="380"/>
      <c r="BI24" s="380"/>
      <c r="BJ24" s="380"/>
      <c r="BK24" s="380"/>
      <c r="BL24" s="380"/>
      <c r="BM24" s="381"/>
      <c r="BN24" s="406">
        <v>11009496</v>
      </c>
      <c r="BO24" s="407"/>
      <c r="BP24" s="407"/>
      <c r="BQ24" s="407"/>
      <c r="BR24" s="407"/>
      <c r="BS24" s="407"/>
      <c r="BT24" s="407"/>
      <c r="BU24" s="408"/>
      <c r="BV24" s="406">
        <v>8648641</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15">
      <c r="A25" s="175"/>
      <c r="B25" s="385"/>
      <c r="C25" s="386"/>
      <c r="D25" s="387"/>
      <c r="E25" s="362" t="s">
        <v>164</v>
      </c>
      <c r="F25" s="363"/>
      <c r="G25" s="363"/>
      <c r="H25" s="363"/>
      <c r="I25" s="363"/>
      <c r="J25" s="363"/>
      <c r="K25" s="364"/>
      <c r="L25" s="359">
        <v>2</v>
      </c>
      <c r="M25" s="360"/>
      <c r="N25" s="360"/>
      <c r="O25" s="360"/>
      <c r="P25" s="361"/>
      <c r="Q25" s="359">
        <v>7300</v>
      </c>
      <c r="R25" s="360"/>
      <c r="S25" s="360"/>
      <c r="T25" s="360"/>
      <c r="U25" s="360"/>
      <c r="V25" s="361"/>
      <c r="W25" s="449"/>
      <c r="X25" s="386"/>
      <c r="Y25" s="387"/>
      <c r="Z25" s="362" t="s">
        <v>165</v>
      </c>
      <c r="AA25" s="363"/>
      <c r="AB25" s="363"/>
      <c r="AC25" s="363"/>
      <c r="AD25" s="363"/>
      <c r="AE25" s="363"/>
      <c r="AF25" s="363"/>
      <c r="AG25" s="364"/>
      <c r="AH25" s="359">
        <v>110</v>
      </c>
      <c r="AI25" s="360"/>
      <c r="AJ25" s="360"/>
      <c r="AK25" s="360"/>
      <c r="AL25" s="361"/>
      <c r="AM25" s="359">
        <v>359150</v>
      </c>
      <c r="AN25" s="360"/>
      <c r="AO25" s="360"/>
      <c r="AP25" s="360"/>
      <c r="AQ25" s="360"/>
      <c r="AR25" s="361"/>
      <c r="AS25" s="359">
        <v>3265</v>
      </c>
      <c r="AT25" s="360"/>
      <c r="AU25" s="360"/>
      <c r="AV25" s="360"/>
      <c r="AW25" s="360"/>
      <c r="AX25" s="419"/>
      <c r="AY25" s="432" t="s">
        <v>166</v>
      </c>
      <c r="AZ25" s="433"/>
      <c r="BA25" s="433"/>
      <c r="BB25" s="433"/>
      <c r="BC25" s="433"/>
      <c r="BD25" s="433"/>
      <c r="BE25" s="433"/>
      <c r="BF25" s="433"/>
      <c r="BG25" s="433"/>
      <c r="BH25" s="433"/>
      <c r="BI25" s="433"/>
      <c r="BJ25" s="433"/>
      <c r="BK25" s="433"/>
      <c r="BL25" s="433"/>
      <c r="BM25" s="434"/>
      <c r="BN25" s="435">
        <v>4658849</v>
      </c>
      <c r="BO25" s="436"/>
      <c r="BP25" s="436"/>
      <c r="BQ25" s="436"/>
      <c r="BR25" s="436"/>
      <c r="BS25" s="436"/>
      <c r="BT25" s="436"/>
      <c r="BU25" s="437"/>
      <c r="BV25" s="435">
        <v>4013605</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15">
      <c r="A26" s="175"/>
      <c r="B26" s="385"/>
      <c r="C26" s="386"/>
      <c r="D26" s="387"/>
      <c r="E26" s="362" t="s">
        <v>167</v>
      </c>
      <c r="F26" s="363"/>
      <c r="G26" s="363"/>
      <c r="H26" s="363"/>
      <c r="I26" s="363"/>
      <c r="J26" s="363"/>
      <c r="K26" s="364"/>
      <c r="L26" s="359">
        <v>1</v>
      </c>
      <c r="M26" s="360"/>
      <c r="N26" s="360"/>
      <c r="O26" s="360"/>
      <c r="P26" s="361"/>
      <c r="Q26" s="359">
        <v>6800</v>
      </c>
      <c r="R26" s="360"/>
      <c r="S26" s="360"/>
      <c r="T26" s="360"/>
      <c r="U26" s="360"/>
      <c r="V26" s="361"/>
      <c r="W26" s="449"/>
      <c r="X26" s="386"/>
      <c r="Y26" s="387"/>
      <c r="Z26" s="362" t="s">
        <v>168</v>
      </c>
      <c r="AA26" s="417"/>
      <c r="AB26" s="417"/>
      <c r="AC26" s="417"/>
      <c r="AD26" s="417"/>
      <c r="AE26" s="417"/>
      <c r="AF26" s="417"/>
      <c r="AG26" s="418"/>
      <c r="AH26" s="359">
        <v>33</v>
      </c>
      <c r="AI26" s="360"/>
      <c r="AJ26" s="360"/>
      <c r="AK26" s="360"/>
      <c r="AL26" s="361"/>
      <c r="AM26" s="359">
        <v>120285</v>
      </c>
      <c r="AN26" s="360"/>
      <c r="AO26" s="360"/>
      <c r="AP26" s="360"/>
      <c r="AQ26" s="360"/>
      <c r="AR26" s="361"/>
      <c r="AS26" s="359">
        <v>3645</v>
      </c>
      <c r="AT26" s="360"/>
      <c r="AU26" s="360"/>
      <c r="AV26" s="360"/>
      <c r="AW26" s="360"/>
      <c r="AX26" s="419"/>
      <c r="AY26" s="446" t="s">
        <v>169</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
      <c r="A27" s="175"/>
      <c r="B27" s="385"/>
      <c r="C27" s="386"/>
      <c r="D27" s="387"/>
      <c r="E27" s="362" t="s">
        <v>170</v>
      </c>
      <c r="F27" s="363"/>
      <c r="G27" s="363"/>
      <c r="H27" s="363"/>
      <c r="I27" s="363"/>
      <c r="J27" s="363"/>
      <c r="K27" s="364"/>
      <c r="L27" s="359">
        <v>1</v>
      </c>
      <c r="M27" s="360"/>
      <c r="N27" s="360"/>
      <c r="O27" s="360"/>
      <c r="P27" s="361"/>
      <c r="Q27" s="359">
        <v>5150</v>
      </c>
      <c r="R27" s="360"/>
      <c r="S27" s="360"/>
      <c r="T27" s="360"/>
      <c r="U27" s="360"/>
      <c r="V27" s="361"/>
      <c r="W27" s="449"/>
      <c r="X27" s="386"/>
      <c r="Y27" s="387"/>
      <c r="Z27" s="362" t="s">
        <v>171</v>
      </c>
      <c r="AA27" s="363"/>
      <c r="AB27" s="363"/>
      <c r="AC27" s="363"/>
      <c r="AD27" s="363"/>
      <c r="AE27" s="363"/>
      <c r="AF27" s="363"/>
      <c r="AG27" s="364"/>
      <c r="AH27" s="359">
        <v>52</v>
      </c>
      <c r="AI27" s="360"/>
      <c r="AJ27" s="360"/>
      <c r="AK27" s="360"/>
      <c r="AL27" s="361"/>
      <c r="AM27" s="359">
        <v>155250</v>
      </c>
      <c r="AN27" s="360"/>
      <c r="AO27" s="360"/>
      <c r="AP27" s="360"/>
      <c r="AQ27" s="360"/>
      <c r="AR27" s="361"/>
      <c r="AS27" s="359">
        <v>2986</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868168</v>
      </c>
      <c r="BO27" s="441"/>
      <c r="BP27" s="441"/>
      <c r="BQ27" s="441"/>
      <c r="BR27" s="441"/>
      <c r="BS27" s="441"/>
      <c r="BT27" s="441"/>
      <c r="BU27" s="442"/>
      <c r="BV27" s="440">
        <v>868162</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15">
      <c r="A28" s="175"/>
      <c r="B28" s="385"/>
      <c r="C28" s="386"/>
      <c r="D28" s="387"/>
      <c r="E28" s="362" t="s">
        <v>173</v>
      </c>
      <c r="F28" s="363"/>
      <c r="G28" s="363"/>
      <c r="H28" s="363"/>
      <c r="I28" s="363"/>
      <c r="J28" s="363"/>
      <c r="K28" s="364"/>
      <c r="L28" s="359">
        <v>1</v>
      </c>
      <c r="M28" s="360"/>
      <c r="N28" s="360"/>
      <c r="O28" s="360"/>
      <c r="P28" s="361"/>
      <c r="Q28" s="359">
        <v>4300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1799846</v>
      </c>
      <c r="BO28" s="436"/>
      <c r="BP28" s="436"/>
      <c r="BQ28" s="436"/>
      <c r="BR28" s="436"/>
      <c r="BS28" s="436"/>
      <c r="BT28" s="436"/>
      <c r="BU28" s="437"/>
      <c r="BV28" s="435">
        <v>1807801</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15">
      <c r="A29" s="175"/>
      <c r="B29" s="385"/>
      <c r="C29" s="386"/>
      <c r="D29" s="387"/>
      <c r="E29" s="362" t="s">
        <v>176</v>
      </c>
      <c r="F29" s="363"/>
      <c r="G29" s="363"/>
      <c r="H29" s="363"/>
      <c r="I29" s="363"/>
      <c r="J29" s="363"/>
      <c r="K29" s="364"/>
      <c r="L29" s="359">
        <v>18</v>
      </c>
      <c r="M29" s="360"/>
      <c r="N29" s="360"/>
      <c r="O29" s="360"/>
      <c r="P29" s="361"/>
      <c r="Q29" s="359">
        <v>4000</v>
      </c>
      <c r="R29" s="360"/>
      <c r="S29" s="360"/>
      <c r="T29" s="360"/>
      <c r="U29" s="360"/>
      <c r="V29" s="361"/>
      <c r="W29" s="450"/>
      <c r="X29" s="451"/>
      <c r="Y29" s="452"/>
      <c r="Z29" s="362" t="s">
        <v>177</v>
      </c>
      <c r="AA29" s="363"/>
      <c r="AB29" s="363"/>
      <c r="AC29" s="363"/>
      <c r="AD29" s="363"/>
      <c r="AE29" s="363"/>
      <c r="AF29" s="363"/>
      <c r="AG29" s="364"/>
      <c r="AH29" s="359">
        <v>630</v>
      </c>
      <c r="AI29" s="360"/>
      <c r="AJ29" s="360"/>
      <c r="AK29" s="360"/>
      <c r="AL29" s="361"/>
      <c r="AM29" s="359">
        <v>1953986</v>
      </c>
      <c r="AN29" s="360"/>
      <c r="AO29" s="360"/>
      <c r="AP29" s="360"/>
      <c r="AQ29" s="360"/>
      <c r="AR29" s="361"/>
      <c r="AS29" s="359">
        <v>3102</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268022</v>
      </c>
      <c r="BO29" s="407"/>
      <c r="BP29" s="407"/>
      <c r="BQ29" s="407"/>
      <c r="BR29" s="407"/>
      <c r="BS29" s="407"/>
      <c r="BT29" s="407"/>
      <c r="BU29" s="408"/>
      <c r="BV29" s="406">
        <v>241126</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100.4</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4152064</v>
      </c>
      <c r="BO30" s="441"/>
      <c r="BP30" s="441"/>
      <c r="BQ30" s="441"/>
      <c r="BR30" s="441"/>
      <c r="BS30" s="441"/>
      <c r="BT30" s="441"/>
      <c r="BU30" s="442"/>
      <c r="BV30" s="440">
        <v>4780085</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15">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15">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国民健康保険特別会計</v>
      </c>
      <c r="X34" s="355"/>
      <c r="Y34" s="355"/>
      <c r="Z34" s="355"/>
      <c r="AA34" s="355"/>
      <c r="AB34" s="355"/>
      <c r="AC34" s="355"/>
      <c r="AD34" s="355"/>
      <c r="AE34" s="355"/>
      <c r="AF34" s="355"/>
      <c r="AG34" s="355"/>
      <c r="AH34" s="355"/>
      <c r="AI34" s="355"/>
      <c r="AJ34" s="355"/>
      <c r="AK34" s="355"/>
      <c r="AL34" s="175"/>
      <c r="AM34" s="354">
        <f>IF(AO34="","",MAX(C34:D43,U34:V43)+1)</f>
        <v>6</v>
      </c>
      <c r="AN34" s="354"/>
      <c r="AO34" s="355" t="str">
        <f>IF('各会計、関係団体の財政状況及び健全化判断比率'!B31="","",'各会計、関係団体の財政状況及び健全化判断比率'!B31)</f>
        <v>水道事業会計</v>
      </c>
      <c r="AP34" s="355"/>
      <c r="AQ34" s="355"/>
      <c r="AR34" s="355"/>
      <c r="AS34" s="355"/>
      <c r="AT34" s="355"/>
      <c r="AU34" s="355"/>
      <c r="AV34" s="355"/>
      <c r="AW34" s="355"/>
      <c r="AX34" s="355"/>
      <c r="AY34" s="355"/>
      <c r="AZ34" s="355"/>
      <c r="BA34" s="355"/>
      <c r="BB34" s="355"/>
      <c r="BC34" s="355"/>
      <c r="BD34" s="175"/>
      <c r="BE34" s="354" t="str">
        <f>IF(BG34="","",MAX(C34:D43,U34:V43,AM34:AN43)+1)</f>
        <v/>
      </c>
      <c r="BF34" s="354"/>
      <c r="BG34" s="355"/>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京都府市町村職員退職手当組合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京田辺市都市緑化協会</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15">
      <c r="A35" s="175"/>
      <c r="B35" s="199"/>
      <c r="C35" s="354">
        <f>IF(E35="","",C34+1)</f>
        <v>2</v>
      </c>
      <c r="D35" s="354"/>
      <c r="E35" s="355" t="str">
        <f>IF('各会計、関係団体の財政状況及び健全化判断比率'!B8="","",'各会計、関係団体の財政状況及び健全化判断比率'!B8)</f>
        <v>休日応急診療所特別会計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介護保険特別会計</v>
      </c>
      <c r="X35" s="355"/>
      <c r="Y35" s="355"/>
      <c r="Z35" s="355"/>
      <c r="AA35" s="355"/>
      <c r="AB35" s="355"/>
      <c r="AC35" s="355"/>
      <c r="AD35" s="355"/>
      <c r="AE35" s="355"/>
      <c r="AF35" s="355"/>
      <c r="AG35" s="355"/>
      <c r="AH35" s="355"/>
      <c r="AI35" s="355"/>
      <c r="AJ35" s="355"/>
      <c r="AK35" s="355"/>
      <c r="AL35" s="175"/>
      <c r="AM35" s="354">
        <f t="shared" ref="AM35:AM43" si="0">IF(AO35="","",AM34+1)</f>
        <v>7</v>
      </c>
      <c r="AN35" s="354"/>
      <c r="AO35" s="355" t="str">
        <f>IF('各会計、関係団体の財政状況及び健全化判断比率'!B32="","",'各会計、関係団体の財政状況及び健全化判断比率'!B32)</f>
        <v>公共下水道事業会計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京都府自治会館管理組合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学研都市京都土地開発公社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15">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f t="shared" si="0"/>
        <v>8</v>
      </c>
      <c r="AN36" s="354"/>
      <c r="AO36" s="355" t="str">
        <f>IF('各会計、関係団体の財政状況及び健全化判断比率'!B33="","",'各会計、関係団体の財政状況及び健全化判断比率'!B33)</f>
        <v>農業集落排水事業会計</v>
      </c>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11</v>
      </c>
      <c r="BX36" s="354"/>
      <c r="BY36" s="355" t="str">
        <f>IF('各会計、関係団体の財政状況及び健全化判断比率'!B70="","",'各会計、関係団体の財政状況及び健全化判断比率'!B70)</f>
        <v>京都府住宅新築資金等貸付事業管理組合（一般会計）</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15">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t="str">
        <f t="shared" si="4"/>
        <v/>
      </c>
      <c r="V37" s="354"/>
      <c r="W37" s="355"/>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12</v>
      </c>
      <c r="BX37" s="354"/>
      <c r="BY37" s="355" t="str">
        <f>IF('各会計、関係団体の財政状況及び健全化判断比率'!B71="","",'各会計、関係団体の財政状況及び健全化判断比率'!B71)</f>
        <v>京都府住宅新築資金等貸付事業管理組合（特別会計）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15">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13</v>
      </c>
      <c r="BX38" s="354"/>
      <c r="BY38" s="355" t="str">
        <f>IF('各会計、関係団体の財政状況及び健全化判断比率'!B72="","",'各会計、関係団体の財政状況及び健全化判断比率'!B72)</f>
        <v>京都府後期高齢者医療広域連合（一般会計）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15">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14</v>
      </c>
      <c r="BX39" s="354"/>
      <c r="BY39" s="355" t="str">
        <f>IF('各会計、関係団体の財政状況及び健全化判断比率'!B73="","",'各会計、関係団体の財政状況及び健全化判断比率'!B73)</f>
        <v>京都府後期高齢者医療広域連合（特別会計）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15">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15</v>
      </c>
      <c r="BX40" s="354"/>
      <c r="BY40" s="355" t="str">
        <f>IF('各会計、関係団体の財政状況及び健全化判断比率'!B74="","",'各会計、関係団体の財政状況及び健全化判断比率'!B74)</f>
        <v>京都地方税機構（一般会計）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15">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16</v>
      </c>
      <c r="BX41" s="354"/>
      <c r="BY41" s="355" t="str">
        <f>IF('各会計、関係団体の財政状況及び健全化判断比率'!B75="","",'各会計、関係団体の財政状況及び健全化判断比率'!B75)</f>
        <v>枚方京田辺環境施設組合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15">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15">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eQEVJz+2CbIut8qLNMnxyXVz9zs+8Ruzth0pUt+tdW8bBdsaMxz/Sox/s76+yssBgnOw3fn4Hv022p1Wsc+s0Q==" saltValue="ShttDAbx9yYJzN2DNaUx3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79"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12121264</v>
      </c>
      <c r="S5" s="661"/>
      <c r="T5" s="661"/>
      <c r="U5" s="661"/>
      <c r="V5" s="661"/>
      <c r="W5" s="661"/>
      <c r="X5" s="661"/>
      <c r="Y5" s="689"/>
      <c r="Z5" s="702">
        <v>35.6</v>
      </c>
      <c r="AA5" s="702"/>
      <c r="AB5" s="702"/>
      <c r="AC5" s="702"/>
      <c r="AD5" s="703">
        <v>11135687</v>
      </c>
      <c r="AE5" s="703"/>
      <c r="AF5" s="703"/>
      <c r="AG5" s="703"/>
      <c r="AH5" s="703"/>
      <c r="AI5" s="703"/>
      <c r="AJ5" s="703"/>
      <c r="AK5" s="703"/>
      <c r="AL5" s="690">
        <v>66.400000000000006</v>
      </c>
      <c r="AM5" s="672"/>
      <c r="AN5" s="672"/>
      <c r="AO5" s="691"/>
      <c r="AP5" s="663" t="s">
        <v>216</v>
      </c>
      <c r="AQ5" s="664"/>
      <c r="AR5" s="664"/>
      <c r="AS5" s="664"/>
      <c r="AT5" s="664"/>
      <c r="AU5" s="664"/>
      <c r="AV5" s="664"/>
      <c r="AW5" s="664"/>
      <c r="AX5" s="664"/>
      <c r="AY5" s="664"/>
      <c r="AZ5" s="664"/>
      <c r="BA5" s="664"/>
      <c r="BB5" s="664"/>
      <c r="BC5" s="664"/>
      <c r="BD5" s="664"/>
      <c r="BE5" s="664"/>
      <c r="BF5" s="665"/>
      <c r="BG5" s="608">
        <v>11135686</v>
      </c>
      <c r="BH5" s="609"/>
      <c r="BI5" s="609"/>
      <c r="BJ5" s="609"/>
      <c r="BK5" s="609"/>
      <c r="BL5" s="609"/>
      <c r="BM5" s="609"/>
      <c r="BN5" s="610"/>
      <c r="BO5" s="646">
        <v>91.9</v>
      </c>
      <c r="BP5" s="646"/>
      <c r="BQ5" s="646"/>
      <c r="BR5" s="646"/>
      <c r="BS5" s="647">
        <v>153292</v>
      </c>
      <c r="BT5" s="647"/>
      <c r="BU5" s="647"/>
      <c r="BV5" s="647"/>
      <c r="BW5" s="647"/>
      <c r="BX5" s="647"/>
      <c r="BY5" s="647"/>
      <c r="BZ5" s="647"/>
      <c r="CA5" s="647"/>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05" t="s">
        <v>220</v>
      </c>
      <c r="C6" s="606"/>
      <c r="D6" s="606"/>
      <c r="E6" s="606"/>
      <c r="F6" s="606"/>
      <c r="G6" s="606"/>
      <c r="H6" s="606"/>
      <c r="I6" s="606"/>
      <c r="J6" s="606"/>
      <c r="K6" s="606"/>
      <c r="L6" s="606"/>
      <c r="M6" s="606"/>
      <c r="N6" s="606"/>
      <c r="O6" s="606"/>
      <c r="P6" s="606"/>
      <c r="Q6" s="607"/>
      <c r="R6" s="608">
        <v>194136</v>
      </c>
      <c r="S6" s="609"/>
      <c r="T6" s="609"/>
      <c r="U6" s="609"/>
      <c r="V6" s="609"/>
      <c r="W6" s="609"/>
      <c r="X6" s="609"/>
      <c r="Y6" s="610"/>
      <c r="Z6" s="646">
        <v>0.6</v>
      </c>
      <c r="AA6" s="646"/>
      <c r="AB6" s="646"/>
      <c r="AC6" s="646"/>
      <c r="AD6" s="647">
        <v>194136</v>
      </c>
      <c r="AE6" s="647"/>
      <c r="AF6" s="647"/>
      <c r="AG6" s="647"/>
      <c r="AH6" s="647"/>
      <c r="AI6" s="647"/>
      <c r="AJ6" s="647"/>
      <c r="AK6" s="647"/>
      <c r="AL6" s="611">
        <v>1.2</v>
      </c>
      <c r="AM6" s="612"/>
      <c r="AN6" s="612"/>
      <c r="AO6" s="648"/>
      <c r="AP6" s="605" t="s">
        <v>221</v>
      </c>
      <c r="AQ6" s="606"/>
      <c r="AR6" s="606"/>
      <c r="AS6" s="606"/>
      <c r="AT6" s="606"/>
      <c r="AU6" s="606"/>
      <c r="AV6" s="606"/>
      <c r="AW6" s="606"/>
      <c r="AX6" s="606"/>
      <c r="AY6" s="606"/>
      <c r="AZ6" s="606"/>
      <c r="BA6" s="606"/>
      <c r="BB6" s="606"/>
      <c r="BC6" s="606"/>
      <c r="BD6" s="606"/>
      <c r="BE6" s="606"/>
      <c r="BF6" s="607"/>
      <c r="BG6" s="608">
        <v>11135686</v>
      </c>
      <c r="BH6" s="609"/>
      <c r="BI6" s="609"/>
      <c r="BJ6" s="609"/>
      <c r="BK6" s="609"/>
      <c r="BL6" s="609"/>
      <c r="BM6" s="609"/>
      <c r="BN6" s="610"/>
      <c r="BO6" s="646">
        <v>91.9</v>
      </c>
      <c r="BP6" s="646"/>
      <c r="BQ6" s="646"/>
      <c r="BR6" s="646"/>
      <c r="BS6" s="647">
        <v>153292</v>
      </c>
      <c r="BT6" s="647"/>
      <c r="BU6" s="647"/>
      <c r="BV6" s="647"/>
      <c r="BW6" s="647"/>
      <c r="BX6" s="647"/>
      <c r="BY6" s="647"/>
      <c r="BZ6" s="647"/>
      <c r="CA6" s="647"/>
      <c r="CB6" s="682"/>
      <c r="CD6" s="663" t="s">
        <v>222</v>
      </c>
      <c r="CE6" s="664"/>
      <c r="CF6" s="664"/>
      <c r="CG6" s="664"/>
      <c r="CH6" s="664"/>
      <c r="CI6" s="664"/>
      <c r="CJ6" s="664"/>
      <c r="CK6" s="664"/>
      <c r="CL6" s="664"/>
      <c r="CM6" s="664"/>
      <c r="CN6" s="664"/>
      <c r="CO6" s="664"/>
      <c r="CP6" s="664"/>
      <c r="CQ6" s="665"/>
      <c r="CR6" s="608">
        <v>227701</v>
      </c>
      <c r="CS6" s="609"/>
      <c r="CT6" s="609"/>
      <c r="CU6" s="609"/>
      <c r="CV6" s="609"/>
      <c r="CW6" s="609"/>
      <c r="CX6" s="609"/>
      <c r="CY6" s="610"/>
      <c r="CZ6" s="690">
        <v>0.7</v>
      </c>
      <c r="DA6" s="672"/>
      <c r="DB6" s="672"/>
      <c r="DC6" s="692"/>
      <c r="DD6" s="614" t="s">
        <v>122</v>
      </c>
      <c r="DE6" s="609"/>
      <c r="DF6" s="609"/>
      <c r="DG6" s="609"/>
      <c r="DH6" s="609"/>
      <c r="DI6" s="609"/>
      <c r="DJ6" s="609"/>
      <c r="DK6" s="609"/>
      <c r="DL6" s="609"/>
      <c r="DM6" s="609"/>
      <c r="DN6" s="609"/>
      <c r="DO6" s="609"/>
      <c r="DP6" s="610"/>
      <c r="DQ6" s="614">
        <v>227126</v>
      </c>
      <c r="DR6" s="609"/>
      <c r="DS6" s="609"/>
      <c r="DT6" s="609"/>
      <c r="DU6" s="609"/>
      <c r="DV6" s="609"/>
      <c r="DW6" s="609"/>
      <c r="DX6" s="609"/>
      <c r="DY6" s="609"/>
      <c r="DZ6" s="609"/>
      <c r="EA6" s="609"/>
      <c r="EB6" s="609"/>
      <c r="EC6" s="645"/>
    </row>
    <row r="7" spans="2:143" ht="11.25" customHeight="1" x14ac:dyDescent="0.15">
      <c r="B7" s="605" t="s">
        <v>223</v>
      </c>
      <c r="C7" s="606"/>
      <c r="D7" s="606"/>
      <c r="E7" s="606"/>
      <c r="F7" s="606"/>
      <c r="G7" s="606"/>
      <c r="H7" s="606"/>
      <c r="I7" s="606"/>
      <c r="J7" s="606"/>
      <c r="K7" s="606"/>
      <c r="L7" s="606"/>
      <c r="M7" s="606"/>
      <c r="N7" s="606"/>
      <c r="O7" s="606"/>
      <c r="P7" s="606"/>
      <c r="Q7" s="607"/>
      <c r="R7" s="608">
        <v>4179</v>
      </c>
      <c r="S7" s="609"/>
      <c r="T7" s="609"/>
      <c r="U7" s="609"/>
      <c r="V7" s="609"/>
      <c r="W7" s="609"/>
      <c r="X7" s="609"/>
      <c r="Y7" s="610"/>
      <c r="Z7" s="646">
        <v>0</v>
      </c>
      <c r="AA7" s="646"/>
      <c r="AB7" s="646"/>
      <c r="AC7" s="646"/>
      <c r="AD7" s="647">
        <v>4179</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5215464</v>
      </c>
      <c r="BH7" s="609"/>
      <c r="BI7" s="609"/>
      <c r="BJ7" s="609"/>
      <c r="BK7" s="609"/>
      <c r="BL7" s="609"/>
      <c r="BM7" s="609"/>
      <c r="BN7" s="610"/>
      <c r="BO7" s="646">
        <v>43</v>
      </c>
      <c r="BP7" s="646"/>
      <c r="BQ7" s="646"/>
      <c r="BR7" s="646"/>
      <c r="BS7" s="647">
        <v>153292</v>
      </c>
      <c r="BT7" s="647"/>
      <c r="BU7" s="647"/>
      <c r="BV7" s="647"/>
      <c r="BW7" s="647"/>
      <c r="BX7" s="647"/>
      <c r="BY7" s="647"/>
      <c r="BZ7" s="647"/>
      <c r="CA7" s="647"/>
      <c r="CB7" s="682"/>
      <c r="CD7" s="605" t="s">
        <v>225</v>
      </c>
      <c r="CE7" s="606"/>
      <c r="CF7" s="606"/>
      <c r="CG7" s="606"/>
      <c r="CH7" s="606"/>
      <c r="CI7" s="606"/>
      <c r="CJ7" s="606"/>
      <c r="CK7" s="606"/>
      <c r="CL7" s="606"/>
      <c r="CM7" s="606"/>
      <c r="CN7" s="606"/>
      <c r="CO7" s="606"/>
      <c r="CP7" s="606"/>
      <c r="CQ7" s="607"/>
      <c r="CR7" s="608">
        <v>4433017</v>
      </c>
      <c r="CS7" s="609"/>
      <c r="CT7" s="609"/>
      <c r="CU7" s="609"/>
      <c r="CV7" s="609"/>
      <c r="CW7" s="609"/>
      <c r="CX7" s="609"/>
      <c r="CY7" s="610"/>
      <c r="CZ7" s="646">
        <v>13.1</v>
      </c>
      <c r="DA7" s="646"/>
      <c r="DB7" s="646"/>
      <c r="DC7" s="646"/>
      <c r="DD7" s="614">
        <v>1230325</v>
      </c>
      <c r="DE7" s="609"/>
      <c r="DF7" s="609"/>
      <c r="DG7" s="609"/>
      <c r="DH7" s="609"/>
      <c r="DI7" s="609"/>
      <c r="DJ7" s="609"/>
      <c r="DK7" s="609"/>
      <c r="DL7" s="609"/>
      <c r="DM7" s="609"/>
      <c r="DN7" s="609"/>
      <c r="DO7" s="609"/>
      <c r="DP7" s="610"/>
      <c r="DQ7" s="614">
        <v>2844611</v>
      </c>
      <c r="DR7" s="609"/>
      <c r="DS7" s="609"/>
      <c r="DT7" s="609"/>
      <c r="DU7" s="609"/>
      <c r="DV7" s="609"/>
      <c r="DW7" s="609"/>
      <c r="DX7" s="609"/>
      <c r="DY7" s="609"/>
      <c r="DZ7" s="609"/>
      <c r="EA7" s="609"/>
      <c r="EB7" s="609"/>
      <c r="EC7" s="645"/>
    </row>
    <row r="8" spans="2:143" ht="11.25" customHeight="1" x14ac:dyDescent="0.15">
      <c r="B8" s="605" t="s">
        <v>226</v>
      </c>
      <c r="C8" s="606"/>
      <c r="D8" s="606"/>
      <c r="E8" s="606"/>
      <c r="F8" s="606"/>
      <c r="G8" s="606"/>
      <c r="H8" s="606"/>
      <c r="I8" s="606"/>
      <c r="J8" s="606"/>
      <c r="K8" s="606"/>
      <c r="L8" s="606"/>
      <c r="M8" s="606"/>
      <c r="N8" s="606"/>
      <c r="O8" s="606"/>
      <c r="P8" s="606"/>
      <c r="Q8" s="607"/>
      <c r="R8" s="608">
        <v>102749</v>
      </c>
      <c r="S8" s="609"/>
      <c r="T8" s="609"/>
      <c r="U8" s="609"/>
      <c r="V8" s="609"/>
      <c r="W8" s="609"/>
      <c r="X8" s="609"/>
      <c r="Y8" s="610"/>
      <c r="Z8" s="646">
        <v>0.3</v>
      </c>
      <c r="AA8" s="646"/>
      <c r="AB8" s="646"/>
      <c r="AC8" s="646"/>
      <c r="AD8" s="647">
        <v>102749</v>
      </c>
      <c r="AE8" s="647"/>
      <c r="AF8" s="647"/>
      <c r="AG8" s="647"/>
      <c r="AH8" s="647"/>
      <c r="AI8" s="647"/>
      <c r="AJ8" s="647"/>
      <c r="AK8" s="647"/>
      <c r="AL8" s="611">
        <v>0.6</v>
      </c>
      <c r="AM8" s="612"/>
      <c r="AN8" s="612"/>
      <c r="AO8" s="648"/>
      <c r="AP8" s="605" t="s">
        <v>227</v>
      </c>
      <c r="AQ8" s="606"/>
      <c r="AR8" s="606"/>
      <c r="AS8" s="606"/>
      <c r="AT8" s="606"/>
      <c r="AU8" s="606"/>
      <c r="AV8" s="606"/>
      <c r="AW8" s="606"/>
      <c r="AX8" s="606"/>
      <c r="AY8" s="606"/>
      <c r="AZ8" s="606"/>
      <c r="BA8" s="606"/>
      <c r="BB8" s="606"/>
      <c r="BC8" s="606"/>
      <c r="BD8" s="606"/>
      <c r="BE8" s="606"/>
      <c r="BF8" s="607"/>
      <c r="BG8" s="608">
        <v>121926</v>
      </c>
      <c r="BH8" s="609"/>
      <c r="BI8" s="609"/>
      <c r="BJ8" s="609"/>
      <c r="BK8" s="609"/>
      <c r="BL8" s="609"/>
      <c r="BM8" s="609"/>
      <c r="BN8" s="610"/>
      <c r="BO8" s="646">
        <v>1</v>
      </c>
      <c r="BP8" s="646"/>
      <c r="BQ8" s="646"/>
      <c r="BR8" s="646"/>
      <c r="BS8" s="647" t="s">
        <v>122</v>
      </c>
      <c r="BT8" s="647"/>
      <c r="BU8" s="647"/>
      <c r="BV8" s="647"/>
      <c r="BW8" s="647"/>
      <c r="BX8" s="647"/>
      <c r="BY8" s="647"/>
      <c r="BZ8" s="647"/>
      <c r="CA8" s="647"/>
      <c r="CB8" s="682"/>
      <c r="CD8" s="605" t="s">
        <v>228</v>
      </c>
      <c r="CE8" s="606"/>
      <c r="CF8" s="606"/>
      <c r="CG8" s="606"/>
      <c r="CH8" s="606"/>
      <c r="CI8" s="606"/>
      <c r="CJ8" s="606"/>
      <c r="CK8" s="606"/>
      <c r="CL8" s="606"/>
      <c r="CM8" s="606"/>
      <c r="CN8" s="606"/>
      <c r="CO8" s="606"/>
      <c r="CP8" s="606"/>
      <c r="CQ8" s="607"/>
      <c r="CR8" s="608">
        <v>12752284</v>
      </c>
      <c r="CS8" s="609"/>
      <c r="CT8" s="609"/>
      <c r="CU8" s="609"/>
      <c r="CV8" s="609"/>
      <c r="CW8" s="609"/>
      <c r="CX8" s="609"/>
      <c r="CY8" s="610"/>
      <c r="CZ8" s="646">
        <v>37.799999999999997</v>
      </c>
      <c r="DA8" s="646"/>
      <c r="DB8" s="646"/>
      <c r="DC8" s="646"/>
      <c r="DD8" s="614">
        <v>22114</v>
      </c>
      <c r="DE8" s="609"/>
      <c r="DF8" s="609"/>
      <c r="DG8" s="609"/>
      <c r="DH8" s="609"/>
      <c r="DI8" s="609"/>
      <c r="DJ8" s="609"/>
      <c r="DK8" s="609"/>
      <c r="DL8" s="609"/>
      <c r="DM8" s="609"/>
      <c r="DN8" s="609"/>
      <c r="DO8" s="609"/>
      <c r="DP8" s="610"/>
      <c r="DQ8" s="614">
        <v>7077499</v>
      </c>
      <c r="DR8" s="609"/>
      <c r="DS8" s="609"/>
      <c r="DT8" s="609"/>
      <c r="DU8" s="609"/>
      <c r="DV8" s="609"/>
      <c r="DW8" s="609"/>
      <c r="DX8" s="609"/>
      <c r="DY8" s="609"/>
      <c r="DZ8" s="609"/>
      <c r="EA8" s="609"/>
      <c r="EB8" s="609"/>
      <c r="EC8" s="645"/>
    </row>
    <row r="9" spans="2:143" ht="11.25" customHeight="1" x14ac:dyDescent="0.15">
      <c r="B9" s="605" t="s">
        <v>229</v>
      </c>
      <c r="C9" s="606"/>
      <c r="D9" s="606"/>
      <c r="E9" s="606"/>
      <c r="F9" s="606"/>
      <c r="G9" s="606"/>
      <c r="H9" s="606"/>
      <c r="I9" s="606"/>
      <c r="J9" s="606"/>
      <c r="K9" s="606"/>
      <c r="L9" s="606"/>
      <c r="M9" s="606"/>
      <c r="N9" s="606"/>
      <c r="O9" s="606"/>
      <c r="P9" s="606"/>
      <c r="Q9" s="607"/>
      <c r="R9" s="608">
        <v>104875</v>
      </c>
      <c r="S9" s="609"/>
      <c r="T9" s="609"/>
      <c r="U9" s="609"/>
      <c r="V9" s="609"/>
      <c r="W9" s="609"/>
      <c r="X9" s="609"/>
      <c r="Y9" s="610"/>
      <c r="Z9" s="646">
        <v>0.3</v>
      </c>
      <c r="AA9" s="646"/>
      <c r="AB9" s="646"/>
      <c r="AC9" s="646"/>
      <c r="AD9" s="647">
        <v>104875</v>
      </c>
      <c r="AE9" s="647"/>
      <c r="AF9" s="647"/>
      <c r="AG9" s="647"/>
      <c r="AH9" s="647"/>
      <c r="AI9" s="647"/>
      <c r="AJ9" s="647"/>
      <c r="AK9" s="647"/>
      <c r="AL9" s="611">
        <v>0.6</v>
      </c>
      <c r="AM9" s="612"/>
      <c r="AN9" s="612"/>
      <c r="AO9" s="648"/>
      <c r="AP9" s="605" t="s">
        <v>230</v>
      </c>
      <c r="AQ9" s="606"/>
      <c r="AR9" s="606"/>
      <c r="AS9" s="606"/>
      <c r="AT9" s="606"/>
      <c r="AU9" s="606"/>
      <c r="AV9" s="606"/>
      <c r="AW9" s="606"/>
      <c r="AX9" s="606"/>
      <c r="AY9" s="606"/>
      <c r="AZ9" s="606"/>
      <c r="BA9" s="606"/>
      <c r="BB9" s="606"/>
      <c r="BC9" s="606"/>
      <c r="BD9" s="606"/>
      <c r="BE9" s="606"/>
      <c r="BF9" s="607"/>
      <c r="BG9" s="608">
        <v>4466912</v>
      </c>
      <c r="BH9" s="609"/>
      <c r="BI9" s="609"/>
      <c r="BJ9" s="609"/>
      <c r="BK9" s="609"/>
      <c r="BL9" s="609"/>
      <c r="BM9" s="609"/>
      <c r="BN9" s="610"/>
      <c r="BO9" s="646">
        <v>36.9</v>
      </c>
      <c r="BP9" s="646"/>
      <c r="BQ9" s="646"/>
      <c r="BR9" s="646"/>
      <c r="BS9" s="647" t="s">
        <v>122</v>
      </c>
      <c r="BT9" s="647"/>
      <c r="BU9" s="647"/>
      <c r="BV9" s="647"/>
      <c r="BW9" s="647"/>
      <c r="BX9" s="647"/>
      <c r="BY9" s="647"/>
      <c r="BZ9" s="647"/>
      <c r="CA9" s="647"/>
      <c r="CB9" s="682"/>
      <c r="CD9" s="605" t="s">
        <v>231</v>
      </c>
      <c r="CE9" s="606"/>
      <c r="CF9" s="606"/>
      <c r="CG9" s="606"/>
      <c r="CH9" s="606"/>
      <c r="CI9" s="606"/>
      <c r="CJ9" s="606"/>
      <c r="CK9" s="606"/>
      <c r="CL9" s="606"/>
      <c r="CM9" s="606"/>
      <c r="CN9" s="606"/>
      <c r="CO9" s="606"/>
      <c r="CP9" s="606"/>
      <c r="CQ9" s="607"/>
      <c r="CR9" s="608">
        <v>2245540</v>
      </c>
      <c r="CS9" s="609"/>
      <c r="CT9" s="609"/>
      <c r="CU9" s="609"/>
      <c r="CV9" s="609"/>
      <c r="CW9" s="609"/>
      <c r="CX9" s="609"/>
      <c r="CY9" s="610"/>
      <c r="CZ9" s="646">
        <v>6.7</v>
      </c>
      <c r="DA9" s="646"/>
      <c r="DB9" s="646"/>
      <c r="DC9" s="646"/>
      <c r="DD9" s="614">
        <v>62251</v>
      </c>
      <c r="DE9" s="609"/>
      <c r="DF9" s="609"/>
      <c r="DG9" s="609"/>
      <c r="DH9" s="609"/>
      <c r="DI9" s="609"/>
      <c r="DJ9" s="609"/>
      <c r="DK9" s="609"/>
      <c r="DL9" s="609"/>
      <c r="DM9" s="609"/>
      <c r="DN9" s="609"/>
      <c r="DO9" s="609"/>
      <c r="DP9" s="610"/>
      <c r="DQ9" s="614">
        <v>1701106</v>
      </c>
      <c r="DR9" s="609"/>
      <c r="DS9" s="609"/>
      <c r="DT9" s="609"/>
      <c r="DU9" s="609"/>
      <c r="DV9" s="609"/>
      <c r="DW9" s="609"/>
      <c r="DX9" s="609"/>
      <c r="DY9" s="609"/>
      <c r="DZ9" s="609"/>
      <c r="EA9" s="609"/>
      <c r="EB9" s="609"/>
      <c r="EC9" s="645"/>
    </row>
    <row r="10" spans="2:143" ht="11.25" customHeight="1" x14ac:dyDescent="0.15">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214171</v>
      </c>
      <c r="BH10" s="609"/>
      <c r="BI10" s="609"/>
      <c r="BJ10" s="609"/>
      <c r="BK10" s="609"/>
      <c r="BL10" s="609"/>
      <c r="BM10" s="609"/>
      <c r="BN10" s="610"/>
      <c r="BO10" s="646">
        <v>1.8</v>
      </c>
      <c r="BP10" s="646"/>
      <c r="BQ10" s="646"/>
      <c r="BR10" s="646"/>
      <c r="BS10" s="647">
        <v>35586</v>
      </c>
      <c r="BT10" s="647"/>
      <c r="BU10" s="647"/>
      <c r="BV10" s="647"/>
      <c r="BW10" s="647"/>
      <c r="BX10" s="647"/>
      <c r="BY10" s="647"/>
      <c r="BZ10" s="647"/>
      <c r="CA10" s="647"/>
      <c r="CB10" s="682"/>
      <c r="CD10" s="605" t="s">
        <v>234</v>
      </c>
      <c r="CE10" s="606"/>
      <c r="CF10" s="606"/>
      <c r="CG10" s="606"/>
      <c r="CH10" s="606"/>
      <c r="CI10" s="606"/>
      <c r="CJ10" s="606"/>
      <c r="CK10" s="606"/>
      <c r="CL10" s="606"/>
      <c r="CM10" s="606"/>
      <c r="CN10" s="606"/>
      <c r="CO10" s="606"/>
      <c r="CP10" s="606"/>
      <c r="CQ10" s="607"/>
      <c r="CR10" s="608">
        <v>32806</v>
      </c>
      <c r="CS10" s="609"/>
      <c r="CT10" s="609"/>
      <c r="CU10" s="609"/>
      <c r="CV10" s="609"/>
      <c r="CW10" s="609"/>
      <c r="CX10" s="609"/>
      <c r="CY10" s="610"/>
      <c r="CZ10" s="646">
        <v>0.1</v>
      </c>
      <c r="DA10" s="646"/>
      <c r="DB10" s="646"/>
      <c r="DC10" s="646"/>
      <c r="DD10" s="614">
        <v>1254</v>
      </c>
      <c r="DE10" s="609"/>
      <c r="DF10" s="609"/>
      <c r="DG10" s="609"/>
      <c r="DH10" s="609"/>
      <c r="DI10" s="609"/>
      <c r="DJ10" s="609"/>
      <c r="DK10" s="609"/>
      <c r="DL10" s="609"/>
      <c r="DM10" s="609"/>
      <c r="DN10" s="609"/>
      <c r="DO10" s="609"/>
      <c r="DP10" s="610"/>
      <c r="DQ10" s="614">
        <v>30866</v>
      </c>
      <c r="DR10" s="609"/>
      <c r="DS10" s="609"/>
      <c r="DT10" s="609"/>
      <c r="DU10" s="609"/>
      <c r="DV10" s="609"/>
      <c r="DW10" s="609"/>
      <c r="DX10" s="609"/>
      <c r="DY10" s="609"/>
      <c r="DZ10" s="609"/>
      <c r="EA10" s="609"/>
      <c r="EB10" s="609"/>
      <c r="EC10" s="645"/>
    </row>
    <row r="11" spans="2:143" ht="11.25" customHeight="1" x14ac:dyDescent="0.15">
      <c r="B11" s="605" t="s">
        <v>235</v>
      </c>
      <c r="C11" s="606"/>
      <c r="D11" s="606"/>
      <c r="E11" s="606"/>
      <c r="F11" s="606"/>
      <c r="G11" s="606"/>
      <c r="H11" s="606"/>
      <c r="I11" s="606"/>
      <c r="J11" s="606"/>
      <c r="K11" s="606"/>
      <c r="L11" s="606"/>
      <c r="M11" s="606"/>
      <c r="N11" s="606"/>
      <c r="O11" s="606"/>
      <c r="P11" s="606"/>
      <c r="Q11" s="607"/>
      <c r="R11" s="608">
        <v>1665562</v>
      </c>
      <c r="S11" s="609"/>
      <c r="T11" s="609"/>
      <c r="U11" s="609"/>
      <c r="V11" s="609"/>
      <c r="W11" s="609"/>
      <c r="X11" s="609"/>
      <c r="Y11" s="610"/>
      <c r="Z11" s="611">
        <v>4.9000000000000004</v>
      </c>
      <c r="AA11" s="612"/>
      <c r="AB11" s="612"/>
      <c r="AC11" s="613"/>
      <c r="AD11" s="614">
        <v>1665562</v>
      </c>
      <c r="AE11" s="609"/>
      <c r="AF11" s="609"/>
      <c r="AG11" s="609"/>
      <c r="AH11" s="609"/>
      <c r="AI11" s="609"/>
      <c r="AJ11" s="609"/>
      <c r="AK11" s="610"/>
      <c r="AL11" s="611">
        <v>9.9</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412455</v>
      </c>
      <c r="BH11" s="609"/>
      <c r="BI11" s="609"/>
      <c r="BJ11" s="609"/>
      <c r="BK11" s="609"/>
      <c r="BL11" s="609"/>
      <c r="BM11" s="609"/>
      <c r="BN11" s="610"/>
      <c r="BO11" s="646">
        <v>3.4</v>
      </c>
      <c r="BP11" s="646"/>
      <c r="BQ11" s="646"/>
      <c r="BR11" s="646"/>
      <c r="BS11" s="647">
        <v>117706</v>
      </c>
      <c r="BT11" s="647"/>
      <c r="BU11" s="647"/>
      <c r="BV11" s="647"/>
      <c r="BW11" s="647"/>
      <c r="BX11" s="647"/>
      <c r="BY11" s="647"/>
      <c r="BZ11" s="647"/>
      <c r="CA11" s="647"/>
      <c r="CB11" s="682"/>
      <c r="CD11" s="605" t="s">
        <v>237</v>
      </c>
      <c r="CE11" s="606"/>
      <c r="CF11" s="606"/>
      <c r="CG11" s="606"/>
      <c r="CH11" s="606"/>
      <c r="CI11" s="606"/>
      <c r="CJ11" s="606"/>
      <c r="CK11" s="606"/>
      <c r="CL11" s="606"/>
      <c r="CM11" s="606"/>
      <c r="CN11" s="606"/>
      <c r="CO11" s="606"/>
      <c r="CP11" s="606"/>
      <c r="CQ11" s="607"/>
      <c r="CR11" s="608">
        <v>519745</v>
      </c>
      <c r="CS11" s="609"/>
      <c r="CT11" s="609"/>
      <c r="CU11" s="609"/>
      <c r="CV11" s="609"/>
      <c r="CW11" s="609"/>
      <c r="CX11" s="609"/>
      <c r="CY11" s="610"/>
      <c r="CZ11" s="646">
        <v>1.5</v>
      </c>
      <c r="DA11" s="646"/>
      <c r="DB11" s="646"/>
      <c r="DC11" s="646"/>
      <c r="DD11" s="614">
        <v>146024</v>
      </c>
      <c r="DE11" s="609"/>
      <c r="DF11" s="609"/>
      <c r="DG11" s="609"/>
      <c r="DH11" s="609"/>
      <c r="DI11" s="609"/>
      <c r="DJ11" s="609"/>
      <c r="DK11" s="609"/>
      <c r="DL11" s="609"/>
      <c r="DM11" s="609"/>
      <c r="DN11" s="609"/>
      <c r="DO11" s="609"/>
      <c r="DP11" s="610"/>
      <c r="DQ11" s="614">
        <v>343584</v>
      </c>
      <c r="DR11" s="609"/>
      <c r="DS11" s="609"/>
      <c r="DT11" s="609"/>
      <c r="DU11" s="609"/>
      <c r="DV11" s="609"/>
      <c r="DW11" s="609"/>
      <c r="DX11" s="609"/>
      <c r="DY11" s="609"/>
      <c r="DZ11" s="609"/>
      <c r="EA11" s="609"/>
      <c r="EB11" s="609"/>
      <c r="EC11" s="645"/>
    </row>
    <row r="12" spans="2:143" ht="11.25" customHeight="1" x14ac:dyDescent="0.15">
      <c r="B12" s="605" t="s">
        <v>238</v>
      </c>
      <c r="C12" s="606"/>
      <c r="D12" s="606"/>
      <c r="E12" s="606"/>
      <c r="F12" s="606"/>
      <c r="G12" s="606"/>
      <c r="H12" s="606"/>
      <c r="I12" s="606"/>
      <c r="J12" s="606"/>
      <c r="K12" s="606"/>
      <c r="L12" s="606"/>
      <c r="M12" s="606"/>
      <c r="N12" s="606"/>
      <c r="O12" s="606"/>
      <c r="P12" s="606"/>
      <c r="Q12" s="607"/>
      <c r="R12" s="608">
        <v>19630</v>
      </c>
      <c r="S12" s="609"/>
      <c r="T12" s="609"/>
      <c r="U12" s="609"/>
      <c r="V12" s="609"/>
      <c r="W12" s="609"/>
      <c r="X12" s="609"/>
      <c r="Y12" s="610"/>
      <c r="Z12" s="646">
        <v>0.1</v>
      </c>
      <c r="AA12" s="646"/>
      <c r="AB12" s="646"/>
      <c r="AC12" s="646"/>
      <c r="AD12" s="647">
        <v>19630</v>
      </c>
      <c r="AE12" s="647"/>
      <c r="AF12" s="647"/>
      <c r="AG12" s="647"/>
      <c r="AH12" s="647"/>
      <c r="AI12" s="647"/>
      <c r="AJ12" s="647"/>
      <c r="AK12" s="647"/>
      <c r="AL12" s="611">
        <v>0.1</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5407566</v>
      </c>
      <c r="BH12" s="609"/>
      <c r="BI12" s="609"/>
      <c r="BJ12" s="609"/>
      <c r="BK12" s="609"/>
      <c r="BL12" s="609"/>
      <c r="BM12" s="609"/>
      <c r="BN12" s="610"/>
      <c r="BO12" s="646">
        <v>44.6</v>
      </c>
      <c r="BP12" s="646"/>
      <c r="BQ12" s="646"/>
      <c r="BR12" s="646"/>
      <c r="BS12" s="647" t="s">
        <v>122</v>
      </c>
      <c r="BT12" s="647"/>
      <c r="BU12" s="647"/>
      <c r="BV12" s="647"/>
      <c r="BW12" s="647"/>
      <c r="BX12" s="647"/>
      <c r="BY12" s="647"/>
      <c r="BZ12" s="647"/>
      <c r="CA12" s="647"/>
      <c r="CB12" s="682"/>
      <c r="CD12" s="605" t="s">
        <v>240</v>
      </c>
      <c r="CE12" s="606"/>
      <c r="CF12" s="606"/>
      <c r="CG12" s="606"/>
      <c r="CH12" s="606"/>
      <c r="CI12" s="606"/>
      <c r="CJ12" s="606"/>
      <c r="CK12" s="606"/>
      <c r="CL12" s="606"/>
      <c r="CM12" s="606"/>
      <c r="CN12" s="606"/>
      <c r="CO12" s="606"/>
      <c r="CP12" s="606"/>
      <c r="CQ12" s="607"/>
      <c r="CR12" s="608">
        <v>292447</v>
      </c>
      <c r="CS12" s="609"/>
      <c r="CT12" s="609"/>
      <c r="CU12" s="609"/>
      <c r="CV12" s="609"/>
      <c r="CW12" s="609"/>
      <c r="CX12" s="609"/>
      <c r="CY12" s="610"/>
      <c r="CZ12" s="646">
        <v>0.9</v>
      </c>
      <c r="DA12" s="646"/>
      <c r="DB12" s="646"/>
      <c r="DC12" s="646"/>
      <c r="DD12" s="614" t="s">
        <v>122</v>
      </c>
      <c r="DE12" s="609"/>
      <c r="DF12" s="609"/>
      <c r="DG12" s="609"/>
      <c r="DH12" s="609"/>
      <c r="DI12" s="609"/>
      <c r="DJ12" s="609"/>
      <c r="DK12" s="609"/>
      <c r="DL12" s="609"/>
      <c r="DM12" s="609"/>
      <c r="DN12" s="609"/>
      <c r="DO12" s="609"/>
      <c r="DP12" s="610"/>
      <c r="DQ12" s="614">
        <v>269834</v>
      </c>
      <c r="DR12" s="609"/>
      <c r="DS12" s="609"/>
      <c r="DT12" s="609"/>
      <c r="DU12" s="609"/>
      <c r="DV12" s="609"/>
      <c r="DW12" s="609"/>
      <c r="DX12" s="609"/>
      <c r="DY12" s="609"/>
      <c r="DZ12" s="609"/>
      <c r="EA12" s="609"/>
      <c r="EB12" s="609"/>
      <c r="EC12" s="645"/>
    </row>
    <row r="13" spans="2:143" ht="11.25" customHeight="1" x14ac:dyDescent="0.15">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5383469</v>
      </c>
      <c r="BH13" s="609"/>
      <c r="BI13" s="609"/>
      <c r="BJ13" s="609"/>
      <c r="BK13" s="609"/>
      <c r="BL13" s="609"/>
      <c r="BM13" s="609"/>
      <c r="BN13" s="610"/>
      <c r="BO13" s="646">
        <v>44.4</v>
      </c>
      <c r="BP13" s="646"/>
      <c r="BQ13" s="646"/>
      <c r="BR13" s="646"/>
      <c r="BS13" s="647" t="s">
        <v>122</v>
      </c>
      <c r="BT13" s="647"/>
      <c r="BU13" s="647"/>
      <c r="BV13" s="647"/>
      <c r="BW13" s="647"/>
      <c r="BX13" s="647"/>
      <c r="BY13" s="647"/>
      <c r="BZ13" s="647"/>
      <c r="CA13" s="647"/>
      <c r="CB13" s="682"/>
      <c r="CD13" s="605" t="s">
        <v>243</v>
      </c>
      <c r="CE13" s="606"/>
      <c r="CF13" s="606"/>
      <c r="CG13" s="606"/>
      <c r="CH13" s="606"/>
      <c r="CI13" s="606"/>
      <c r="CJ13" s="606"/>
      <c r="CK13" s="606"/>
      <c r="CL13" s="606"/>
      <c r="CM13" s="606"/>
      <c r="CN13" s="606"/>
      <c r="CO13" s="606"/>
      <c r="CP13" s="606"/>
      <c r="CQ13" s="607"/>
      <c r="CR13" s="608">
        <v>2532501</v>
      </c>
      <c r="CS13" s="609"/>
      <c r="CT13" s="609"/>
      <c r="CU13" s="609"/>
      <c r="CV13" s="609"/>
      <c r="CW13" s="609"/>
      <c r="CX13" s="609"/>
      <c r="CY13" s="610"/>
      <c r="CZ13" s="646">
        <v>7.5</v>
      </c>
      <c r="DA13" s="646"/>
      <c r="DB13" s="646"/>
      <c r="DC13" s="646"/>
      <c r="DD13" s="614">
        <v>1021310</v>
      </c>
      <c r="DE13" s="609"/>
      <c r="DF13" s="609"/>
      <c r="DG13" s="609"/>
      <c r="DH13" s="609"/>
      <c r="DI13" s="609"/>
      <c r="DJ13" s="609"/>
      <c r="DK13" s="609"/>
      <c r="DL13" s="609"/>
      <c r="DM13" s="609"/>
      <c r="DN13" s="609"/>
      <c r="DO13" s="609"/>
      <c r="DP13" s="610"/>
      <c r="DQ13" s="614">
        <v>1649383</v>
      </c>
      <c r="DR13" s="609"/>
      <c r="DS13" s="609"/>
      <c r="DT13" s="609"/>
      <c r="DU13" s="609"/>
      <c r="DV13" s="609"/>
      <c r="DW13" s="609"/>
      <c r="DX13" s="609"/>
      <c r="DY13" s="609"/>
      <c r="DZ13" s="609"/>
      <c r="EA13" s="609"/>
      <c r="EB13" s="609"/>
      <c r="EC13" s="645"/>
    </row>
    <row r="14" spans="2:143" ht="11.25" customHeight="1" x14ac:dyDescent="0.15">
      <c r="B14" s="605" t="s">
        <v>244</v>
      </c>
      <c r="C14" s="606"/>
      <c r="D14" s="606"/>
      <c r="E14" s="606"/>
      <c r="F14" s="606"/>
      <c r="G14" s="606"/>
      <c r="H14" s="606"/>
      <c r="I14" s="606"/>
      <c r="J14" s="606"/>
      <c r="K14" s="606"/>
      <c r="L14" s="606"/>
      <c r="M14" s="606"/>
      <c r="N14" s="606"/>
      <c r="O14" s="606"/>
      <c r="P14" s="606"/>
      <c r="Q14" s="607"/>
      <c r="R14" s="608">
        <v>2084</v>
      </c>
      <c r="S14" s="609"/>
      <c r="T14" s="609"/>
      <c r="U14" s="609"/>
      <c r="V14" s="609"/>
      <c r="W14" s="609"/>
      <c r="X14" s="609"/>
      <c r="Y14" s="610"/>
      <c r="Z14" s="646">
        <v>0</v>
      </c>
      <c r="AA14" s="646"/>
      <c r="AB14" s="646"/>
      <c r="AC14" s="646"/>
      <c r="AD14" s="647">
        <v>2084</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162534</v>
      </c>
      <c r="BH14" s="609"/>
      <c r="BI14" s="609"/>
      <c r="BJ14" s="609"/>
      <c r="BK14" s="609"/>
      <c r="BL14" s="609"/>
      <c r="BM14" s="609"/>
      <c r="BN14" s="610"/>
      <c r="BO14" s="646">
        <v>1.3</v>
      </c>
      <c r="BP14" s="646"/>
      <c r="BQ14" s="646"/>
      <c r="BR14" s="646"/>
      <c r="BS14" s="647" t="s">
        <v>122</v>
      </c>
      <c r="BT14" s="647"/>
      <c r="BU14" s="647"/>
      <c r="BV14" s="647"/>
      <c r="BW14" s="647"/>
      <c r="BX14" s="647"/>
      <c r="BY14" s="647"/>
      <c r="BZ14" s="647"/>
      <c r="CA14" s="647"/>
      <c r="CB14" s="682"/>
      <c r="CD14" s="605" t="s">
        <v>246</v>
      </c>
      <c r="CE14" s="606"/>
      <c r="CF14" s="606"/>
      <c r="CG14" s="606"/>
      <c r="CH14" s="606"/>
      <c r="CI14" s="606"/>
      <c r="CJ14" s="606"/>
      <c r="CK14" s="606"/>
      <c r="CL14" s="606"/>
      <c r="CM14" s="606"/>
      <c r="CN14" s="606"/>
      <c r="CO14" s="606"/>
      <c r="CP14" s="606"/>
      <c r="CQ14" s="607"/>
      <c r="CR14" s="608">
        <v>1387636</v>
      </c>
      <c r="CS14" s="609"/>
      <c r="CT14" s="609"/>
      <c r="CU14" s="609"/>
      <c r="CV14" s="609"/>
      <c r="CW14" s="609"/>
      <c r="CX14" s="609"/>
      <c r="CY14" s="610"/>
      <c r="CZ14" s="646">
        <v>4.0999999999999996</v>
      </c>
      <c r="DA14" s="646"/>
      <c r="DB14" s="646"/>
      <c r="DC14" s="646"/>
      <c r="DD14" s="614">
        <v>125243</v>
      </c>
      <c r="DE14" s="609"/>
      <c r="DF14" s="609"/>
      <c r="DG14" s="609"/>
      <c r="DH14" s="609"/>
      <c r="DI14" s="609"/>
      <c r="DJ14" s="609"/>
      <c r="DK14" s="609"/>
      <c r="DL14" s="609"/>
      <c r="DM14" s="609"/>
      <c r="DN14" s="609"/>
      <c r="DO14" s="609"/>
      <c r="DP14" s="610"/>
      <c r="DQ14" s="614">
        <v>941783</v>
      </c>
      <c r="DR14" s="609"/>
      <c r="DS14" s="609"/>
      <c r="DT14" s="609"/>
      <c r="DU14" s="609"/>
      <c r="DV14" s="609"/>
      <c r="DW14" s="609"/>
      <c r="DX14" s="609"/>
      <c r="DY14" s="609"/>
      <c r="DZ14" s="609"/>
      <c r="EA14" s="609"/>
      <c r="EB14" s="609"/>
      <c r="EC14" s="645"/>
    </row>
    <row r="15" spans="2:143" ht="11.25" customHeight="1" x14ac:dyDescent="0.15">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350122</v>
      </c>
      <c r="BH15" s="609"/>
      <c r="BI15" s="609"/>
      <c r="BJ15" s="609"/>
      <c r="BK15" s="609"/>
      <c r="BL15" s="609"/>
      <c r="BM15" s="609"/>
      <c r="BN15" s="610"/>
      <c r="BO15" s="646">
        <v>2.9</v>
      </c>
      <c r="BP15" s="646"/>
      <c r="BQ15" s="646"/>
      <c r="BR15" s="646"/>
      <c r="BS15" s="647" t="s">
        <v>122</v>
      </c>
      <c r="BT15" s="647"/>
      <c r="BU15" s="647"/>
      <c r="BV15" s="647"/>
      <c r="BW15" s="647"/>
      <c r="BX15" s="647"/>
      <c r="BY15" s="647"/>
      <c r="BZ15" s="647"/>
      <c r="CA15" s="647"/>
      <c r="CB15" s="682"/>
      <c r="CD15" s="605" t="s">
        <v>249</v>
      </c>
      <c r="CE15" s="606"/>
      <c r="CF15" s="606"/>
      <c r="CG15" s="606"/>
      <c r="CH15" s="606"/>
      <c r="CI15" s="606"/>
      <c r="CJ15" s="606"/>
      <c r="CK15" s="606"/>
      <c r="CL15" s="606"/>
      <c r="CM15" s="606"/>
      <c r="CN15" s="606"/>
      <c r="CO15" s="606"/>
      <c r="CP15" s="606"/>
      <c r="CQ15" s="607"/>
      <c r="CR15" s="608">
        <v>7072247</v>
      </c>
      <c r="CS15" s="609"/>
      <c r="CT15" s="609"/>
      <c r="CU15" s="609"/>
      <c r="CV15" s="609"/>
      <c r="CW15" s="609"/>
      <c r="CX15" s="609"/>
      <c r="CY15" s="610"/>
      <c r="CZ15" s="646">
        <v>21</v>
      </c>
      <c r="DA15" s="646"/>
      <c r="DB15" s="646"/>
      <c r="DC15" s="646"/>
      <c r="DD15" s="614">
        <v>3851862</v>
      </c>
      <c r="DE15" s="609"/>
      <c r="DF15" s="609"/>
      <c r="DG15" s="609"/>
      <c r="DH15" s="609"/>
      <c r="DI15" s="609"/>
      <c r="DJ15" s="609"/>
      <c r="DK15" s="609"/>
      <c r="DL15" s="609"/>
      <c r="DM15" s="609"/>
      <c r="DN15" s="609"/>
      <c r="DO15" s="609"/>
      <c r="DP15" s="610"/>
      <c r="DQ15" s="614">
        <v>3290383</v>
      </c>
      <c r="DR15" s="609"/>
      <c r="DS15" s="609"/>
      <c r="DT15" s="609"/>
      <c r="DU15" s="609"/>
      <c r="DV15" s="609"/>
      <c r="DW15" s="609"/>
      <c r="DX15" s="609"/>
      <c r="DY15" s="609"/>
      <c r="DZ15" s="609"/>
      <c r="EA15" s="609"/>
      <c r="EB15" s="609"/>
      <c r="EC15" s="645"/>
    </row>
    <row r="16" spans="2:143" ht="11.25" customHeight="1" x14ac:dyDescent="0.15">
      <c r="B16" s="605" t="s">
        <v>250</v>
      </c>
      <c r="C16" s="606"/>
      <c r="D16" s="606"/>
      <c r="E16" s="606"/>
      <c r="F16" s="606"/>
      <c r="G16" s="606"/>
      <c r="H16" s="606"/>
      <c r="I16" s="606"/>
      <c r="J16" s="606"/>
      <c r="K16" s="606"/>
      <c r="L16" s="606"/>
      <c r="M16" s="606"/>
      <c r="N16" s="606"/>
      <c r="O16" s="606"/>
      <c r="P16" s="606"/>
      <c r="Q16" s="607"/>
      <c r="R16" s="608">
        <v>37859</v>
      </c>
      <c r="S16" s="609"/>
      <c r="T16" s="609"/>
      <c r="U16" s="609"/>
      <c r="V16" s="609"/>
      <c r="W16" s="609"/>
      <c r="X16" s="609"/>
      <c r="Y16" s="610"/>
      <c r="Z16" s="646">
        <v>0.1</v>
      </c>
      <c r="AA16" s="646"/>
      <c r="AB16" s="646"/>
      <c r="AC16" s="646"/>
      <c r="AD16" s="647">
        <v>37859</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2"/>
      <c r="CD16" s="605" t="s">
        <v>252</v>
      </c>
      <c r="CE16" s="606"/>
      <c r="CF16" s="606"/>
      <c r="CG16" s="606"/>
      <c r="CH16" s="606"/>
      <c r="CI16" s="606"/>
      <c r="CJ16" s="606"/>
      <c r="CK16" s="606"/>
      <c r="CL16" s="606"/>
      <c r="CM16" s="606"/>
      <c r="CN16" s="606"/>
      <c r="CO16" s="606"/>
      <c r="CP16" s="606"/>
      <c r="CQ16" s="607"/>
      <c r="CR16" s="608" t="s">
        <v>122</v>
      </c>
      <c r="CS16" s="609"/>
      <c r="CT16" s="609"/>
      <c r="CU16" s="609"/>
      <c r="CV16" s="609"/>
      <c r="CW16" s="609"/>
      <c r="CX16" s="609"/>
      <c r="CY16" s="610"/>
      <c r="CZ16" s="646" t="s">
        <v>122</v>
      </c>
      <c r="DA16" s="646"/>
      <c r="DB16" s="646"/>
      <c r="DC16" s="646"/>
      <c r="DD16" s="614" t="s">
        <v>122</v>
      </c>
      <c r="DE16" s="609"/>
      <c r="DF16" s="609"/>
      <c r="DG16" s="609"/>
      <c r="DH16" s="609"/>
      <c r="DI16" s="609"/>
      <c r="DJ16" s="609"/>
      <c r="DK16" s="609"/>
      <c r="DL16" s="609"/>
      <c r="DM16" s="609"/>
      <c r="DN16" s="609"/>
      <c r="DO16" s="609"/>
      <c r="DP16" s="610"/>
      <c r="DQ16" s="614" t="s">
        <v>122</v>
      </c>
      <c r="DR16" s="609"/>
      <c r="DS16" s="609"/>
      <c r="DT16" s="609"/>
      <c r="DU16" s="609"/>
      <c r="DV16" s="609"/>
      <c r="DW16" s="609"/>
      <c r="DX16" s="609"/>
      <c r="DY16" s="609"/>
      <c r="DZ16" s="609"/>
      <c r="EA16" s="609"/>
      <c r="EB16" s="609"/>
      <c r="EC16" s="645"/>
    </row>
    <row r="17" spans="2:133" ht="11.25" customHeight="1" x14ac:dyDescent="0.15">
      <c r="B17" s="605" t="s">
        <v>253</v>
      </c>
      <c r="C17" s="606"/>
      <c r="D17" s="606"/>
      <c r="E17" s="606"/>
      <c r="F17" s="606"/>
      <c r="G17" s="606"/>
      <c r="H17" s="606"/>
      <c r="I17" s="606"/>
      <c r="J17" s="606"/>
      <c r="K17" s="606"/>
      <c r="L17" s="606"/>
      <c r="M17" s="606"/>
      <c r="N17" s="606"/>
      <c r="O17" s="606"/>
      <c r="P17" s="606"/>
      <c r="Q17" s="607"/>
      <c r="R17" s="608">
        <v>155720</v>
      </c>
      <c r="S17" s="609"/>
      <c r="T17" s="609"/>
      <c r="U17" s="609"/>
      <c r="V17" s="609"/>
      <c r="W17" s="609"/>
      <c r="X17" s="609"/>
      <c r="Y17" s="610"/>
      <c r="Z17" s="646">
        <v>0.5</v>
      </c>
      <c r="AA17" s="646"/>
      <c r="AB17" s="646"/>
      <c r="AC17" s="646"/>
      <c r="AD17" s="647">
        <v>155720</v>
      </c>
      <c r="AE17" s="647"/>
      <c r="AF17" s="647"/>
      <c r="AG17" s="647"/>
      <c r="AH17" s="647"/>
      <c r="AI17" s="647"/>
      <c r="AJ17" s="647"/>
      <c r="AK17" s="647"/>
      <c r="AL17" s="611">
        <v>0.9</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2"/>
      <c r="CD17" s="605" t="s">
        <v>255</v>
      </c>
      <c r="CE17" s="606"/>
      <c r="CF17" s="606"/>
      <c r="CG17" s="606"/>
      <c r="CH17" s="606"/>
      <c r="CI17" s="606"/>
      <c r="CJ17" s="606"/>
      <c r="CK17" s="606"/>
      <c r="CL17" s="606"/>
      <c r="CM17" s="606"/>
      <c r="CN17" s="606"/>
      <c r="CO17" s="606"/>
      <c r="CP17" s="606"/>
      <c r="CQ17" s="607"/>
      <c r="CR17" s="608">
        <v>2250841</v>
      </c>
      <c r="CS17" s="609"/>
      <c r="CT17" s="609"/>
      <c r="CU17" s="609"/>
      <c r="CV17" s="609"/>
      <c r="CW17" s="609"/>
      <c r="CX17" s="609"/>
      <c r="CY17" s="610"/>
      <c r="CZ17" s="646">
        <v>6.7</v>
      </c>
      <c r="DA17" s="646"/>
      <c r="DB17" s="646"/>
      <c r="DC17" s="646"/>
      <c r="DD17" s="614" t="s">
        <v>122</v>
      </c>
      <c r="DE17" s="609"/>
      <c r="DF17" s="609"/>
      <c r="DG17" s="609"/>
      <c r="DH17" s="609"/>
      <c r="DI17" s="609"/>
      <c r="DJ17" s="609"/>
      <c r="DK17" s="609"/>
      <c r="DL17" s="609"/>
      <c r="DM17" s="609"/>
      <c r="DN17" s="609"/>
      <c r="DO17" s="609"/>
      <c r="DP17" s="610"/>
      <c r="DQ17" s="614">
        <v>2225433</v>
      </c>
      <c r="DR17" s="609"/>
      <c r="DS17" s="609"/>
      <c r="DT17" s="609"/>
      <c r="DU17" s="609"/>
      <c r="DV17" s="609"/>
      <c r="DW17" s="609"/>
      <c r="DX17" s="609"/>
      <c r="DY17" s="609"/>
      <c r="DZ17" s="609"/>
      <c r="EA17" s="609"/>
      <c r="EB17" s="609"/>
      <c r="EC17" s="645"/>
    </row>
    <row r="18" spans="2:133" ht="11.25" customHeight="1" x14ac:dyDescent="0.15">
      <c r="B18" s="605" t="s">
        <v>256</v>
      </c>
      <c r="C18" s="606"/>
      <c r="D18" s="606"/>
      <c r="E18" s="606"/>
      <c r="F18" s="606"/>
      <c r="G18" s="606"/>
      <c r="H18" s="606"/>
      <c r="I18" s="606"/>
      <c r="J18" s="606"/>
      <c r="K18" s="606"/>
      <c r="L18" s="606"/>
      <c r="M18" s="606"/>
      <c r="N18" s="606"/>
      <c r="O18" s="606"/>
      <c r="P18" s="606"/>
      <c r="Q18" s="607"/>
      <c r="R18" s="608">
        <v>102761</v>
      </c>
      <c r="S18" s="609"/>
      <c r="T18" s="609"/>
      <c r="U18" s="609"/>
      <c r="V18" s="609"/>
      <c r="W18" s="609"/>
      <c r="X18" s="609"/>
      <c r="Y18" s="610"/>
      <c r="Z18" s="646">
        <v>0.3</v>
      </c>
      <c r="AA18" s="646"/>
      <c r="AB18" s="646"/>
      <c r="AC18" s="646"/>
      <c r="AD18" s="647">
        <v>102761</v>
      </c>
      <c r="AE18" s="647"/>
      <c r="AF18" s="647"/>
      <c r="AG18" s="647"/>
      <c r="AH18" s="647"/>
      <c r="AI18" s="647"/>
      <c r="AJ18" s="647"/>
      <c r="AK18" s="647"/>
      <c r="AL18" s="611">
        <v>0.6</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2"/>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15">
      <c r="B19" s="605" t="s">
        <v>259</v>
      </c>
      <c r="C19" s="606"/>
      <c r="D19" s="606"/>
      <c r="E19" s="606"/>
      <c r="F19" s="606"/>
      <c r="G19" s="606"/>
      <c r="H19" s="606"/>
      <c r="I19" s="606"/>
      <c r="J19" s="606"/>
      <c r="K19" s="606"/>
      <c r="L19" s="606"/>
      <c r="M19" s="606"/>
      <c r="N19" s="606"/>
      <c r="O19" s="606"/>
      <c r="P19" s="606"/>
      <c r="Q19" s="607"/>
      <c r="R19" s="608">
        <v>101308</v>
      </c>
      <c r="S19" s="609"/>
      <c r="T19" s="609"/>
      <c r="U19" s="609"/>
      <c r="V19" s="609"/>
      <c r="W19" s="609"/>
      <c r="X19" s="609"/>
      <c r="Y19" s="610"/>
      <c r="Z19" s="646">
        <v>0.3</v>
      </c>
      <c r="AA19" s="646"/>
      <c r="AB19" s="646"/>
      <c r="AC19" s="646"/>
      <c r="AD19" s="647">
        <v>101308</v>
      </c>
      <c r="AE19" s="647"/>
      <c r="AF19" s="647"/>
      <c r="AG19" s="647"/>
      <c r="AH19" s="647"/>
      <c r="AI19" s="647"/>
      <c r="AJ19" s="647"/>
      <c r="AK19" s="647"/>
      <c r="AL19" s="611">
        <v>0.6</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985578</v>
      </c>
      <c r="BH19" s="609"/>
      <c r="BI19" s="609"/>
      <c r="BJ19" s="609"/>
      <c r="BK19" s="609"/>
      <c r="BL19" s="609"/>
      <c r="BM19" s="609"/>
      <c r="BN19" s="610"/>
      <c r="BO19" s="646">
        <v>8.1</v>
      </c>
      <c r="BP19" s="646"/>
      <c r="BQ19" s="646"/>
      <c r="BR19" s="646"/>
      <c r="BS19" s="647" t="s">
        <v>122</v>
      </c>
      <c r="BT19" s="647"/>
      <c r="BU19" s="647"/>
      <c r="BV19" s="647"/>
      <c r="BW19" s="647"/>
      <c r="BX19" s="647"/>
      <c r="BY19" s="647"/>
      <c r="BZ19" s="647"/>
      <c r="CA19" s="647"/>
      <c r="CB19" s="682"/>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15">
      <c r="B20" s="683" t="s">
        <v>262</v>
      </c>
      <c r="C20" s="684"/>
      <c r="D20" s="684"/>
      <c r="E20" s="684"/>
      <c r="F20" s="684"/>
      <c r="G20" s="684"/>
      <c r="H20" s="684"/>
      <c r="I20" s="684"/>
      <c r="J20" s="684"/>
      <c r="K20" s="684"/>
      <c r="L20" s="684"/>
      <c r="M20" s="684"/>
      <c r="N20" s="684"/>
      <c r="O20" s="684"/>
      <c r="P20" s="684"/>
      <c r="Q20" s="685"/>
      <c r="R20" s="608">
        <v>1453</v>
      </c>
      <c r="S20" s="609"/>
      <c r="T20" s="609"/>
      <c r="U20" s="609"/>
      <c r="V20" s="609"/>
      <c r="W20" s="609"/>
      <c r="X20" s="609"/>
      <c r="Y20" s="610"/>
      <c r="Z20" s="646">
        <v>0</v>
      </c>
      <c r="AA20" s="646"/>
      <c r="AB20" s="646"/>
      <c r="AC20" s="646"/>
      <c r="AD20" s="647">
        <v>1453</v>
      </c>
      <c r="AE20" s="647"/>
      <c r="AF20" s="647"/>
      <c r="AG20" s="647"/>
      <c r="AH20" s="647"/>
      <c r="AI20" s="647"/>
      <c r="AJ20" s="647"/>
      <c r="AK20" s="647"/>
      <c r="AL20" s="611">
        <v>0</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985578</v>
      </c>
      <c r="BH20" s="609"/>
      <c r="BI20" s="609"/>
      <c r="BJ20" s="609"/>
      <c r="BK20" s="609"/>
      <c r="BL20" s="609"/>
      <c r="BM20" s="609"/>
      <c r="BN20" s="610"/>
      <c r="BO20" s="646">
        <v>8.1</v>
      </c>
      <c r="BP20" s="646"/>
      <c r="BQ20" s="646"/>
      <c r="BR20" s="646"/>
      <c r="BS20" s="647" t="s">
        <v>122</v>
      </c>
      <c r="BT20" s="647"/>
      <c r="BU20" s="647"/>
      <c r="BV20" s="647"/>
      <c r="BW20" s="647"/>
      <c r="BX20" s="647"/>
      <c r="BY20" s="647"/>
      <c r="BZ20" s="647"/>
      <c r="CA20" s="647"/>
      <c r="CB20" s="682"/>
      <c r="CD20" s="605" t="s">
        <v>264</v>
      </c>
      <c r="CE20" s="606"/>
      <c r="CF20" s="606"/>
      <c r="CG20" s="606"/>
      <c r="CH20" s="606"/>
      <c r="CI20" s="606"/>
      <c r="CJ20" s="606"/>
      <c r="CK20" s="606"/>
      <c r="CL20" s="606"/>
      <c r="CM20" s="606"/>
      <c r="CN20" s="606"/>
      <c r="CO20" s="606"/>
      <c r="CP20" s="606"/>
      <c r="CQ20" s="607"/>
      <c r="CR20" s="608">
        <v>33746765</v>
      </c>
      <c r="CS20" s="609"/>
      <c r="CT20" s="609"/>
      <c r="CU20" s="609"/>
      <c r="CV20" s="609"/>
      <c r="CW20" s="609"/>
      <c r="CX20" s="609"/>
      <c r="CY20" s="610"/>
      <c r="CZ20" s="646">
        <v>100</v>
      </c>
      <c r="DA20" s="646"/>
      <c r="DB20" s="646"/>
      <c r="DC20" s="646"/>
      <c r="DD20" s="614">
        <v>6460383</v>
      </c>
      <c r="DE20" s="609"/>
      <c r="DF20" s="609"/>
      <c r="DG20" s="609"/>
      <c r="DH20" s="609"/>
      <c r="DI20" s="609"/>
      <c r="DJ20" s="609"/>
      <c r="DK20" s="609"/>
      <c r="DL20" s="609"/>
      <c r="DM20" s="609"/>
      <c r="DN20" s="609"/>
      <c r="DO20" s="609"/>
      <c r="DP20" s="610"/>
      <c r="DQ20" s="614">
        <v>20601608</v>
      </c>
      <c r="DR20" s="609"/>
      <c r="DS20" s="609"/>
      <c r="DT20" s="609"/>
      <c r="DU20" s="609"/>
      <c r="DV20" s="609"/>
      <c r="DW20" s="609"/>
      <c r="DX20" s="609"/>
      <c r="DY20" s="609"/>
      <c r="DZ20" s="609"/>
      <c r="EA20" s="609"/>
      <c r="EB20" s="609"/>
      <c r="EC20" s="645"/>
    </row>
    <row r="21" spans="2:133" ht="11.25" customHeight="1" x14ac:dyDescent="0.15">
      <c r="B21" s="605" t="s">
        <v>265</v>
      </c>
      <c r="C21" s="606"/>
      <c r="D21" s="606"/>
      <c r="E21" s="606"/>
      <c r="F21" s="606"/>
      <c r="G21" s="606"/>
      <c r="H21" s="606"/>
      <c r="I21" s="606"/>
      <c r="J21" s="606"/>
      <c r="K21" s="606"/>
      <c r="L21" s="606"/>
      <c r="M21" s="606"/>
      <c r="N21" s="606"/>
      <c r="O21" s="606"/>
      <c r="P21" s="606"/>
      <c r="Q21" s="607"/>
      <c r="R21" s="608">
        <v>3452868</v>
      </c>
      <c r="S21" s="609"/>
      <c r="T21" s="609"/>
      <c r="U21" s="609"/>
      <c r="V21" s="609"/>
      <c r="W21" s="609"/>
      <c r="X21" s="609"/>
      <c r="Y21" s="610"/>
      <c r="Z21" s="646">
        <v>10.1</v>
      </c>
      <c r="AA21" s="646"/>
      <c r="AB21" s="646"/>
      <c r="AC21" s="646"/>
      <c r="AD21" s="647">
        <v>3079697</v>
      </c>
      <c r="AE21" s="647"/>
      <c r="AF21" s="647"/>
      <c r="AG21" s="647"/>
      <c r="AH21" s="647"/>
      <c r="AI21" s="647"/>
      <c r="AJ21" s="647"/>
      <c r="AK21" s="647"/>
      <c r="AL21" s="611">
        <v>18.399999999999999</v>
      </c>
      <c r="AM21" s="612"/>
      <c r="AN21" s="612"/>
      <c r="AO21" s="648"/>
      <c r="AP21" s="605" t="s">
        <v>266</v>
      </c>
      <c r="AQ21" s="686"/>
      <c r="AR21" s="686"/>
      <c r="AS21" s="686"/>
      <c r="AT21" s="686"/>
      <c r="AU21" s="686"/>
      <c r="AV21" s="686"/>
      <c r="AW21" s="686"/>
      <c r="AX21" s="686"/>
      <c r="AY21" s="686"/>
      <c r="AZ21" s="686"/>
      <c r="BA21" s="686"/>
      <c r="BB21" s="686"/>
      <c r="BC21" s="686"/>
      <c r="BD21" s="686"/>
      <c r="BE21" s="686"/>
      <c r="BF21" s="687"/>
      <c r="BG21" s="608">
        <v>26712</v>
      </c>
      <c r="BH21" s="609"/>
      <c r="BI21" s="609"/>
      <c r="BJ21" s="609"/>
      <c r="BK21" s="609"/>
      <c r="BL21" s="609"/>
      <c r="BM21" s="609"/>
      <c r="BN21" s="610"/>
      <c r="BO21" s="646">
        <v>0.2</v>
      </c>
      <c r="BP21" s="646"/>
      <c r="BQ21" s="646"/>
      <c r="BR21" s="646"/>
      <c r="BS21" s="647" t="s">
        <v>122</v>
      </c>
      <c r="BT21" s="647"/>
      <c r="BU21" s="647"/>
      <c r="BV21" s="647"/>
      <c r="BW21" s="647"/>
      <c r="BX21" s="647"/>
      <c r="BY21" s="647"/>
      <c r="BZ21" s="647"/>
      <c r="CA21" s="647"/>
      <c r="CB21" s="682"/>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05" t="s">
        <v>267</v>
      </c>
      <c r="C22" s="606"/>
      <c r="D22" s="606"/>
      <c r="E22" s="606"/>
      <c r="F22" s="606"/>
      <c r="G22" s="606"/>
      <c r="H22" s="606"/>
      <c r="I22" s="606"/>
      <c r="J22" s="606"/>
      <c r="K22" s="606"/>
      <c r="L22" s="606"/>
      <c r="M22" s="606"/>
      <c r="N22" s="606"/>
      <c r="O22" s="606"/>
      <c r="P22" s="606"/>
      <c r="Q22" s="607"/>
      <c r="R22" s="608">
        <v>3079697</v>
      </c>
      <c r="S22" s="609"/>
      <c r="T22" s="609"/>
      <c r="U22" s="609"/>
      <c r="V22" s="609"/>
      <c r="W22" s="609"/>
      <c r="X22" s="609"/>
      <c r="Y22" s="610"/>
      <c r="Z22" s="646">
        <v>9</v>
      </c>
      <c r="AA22" s="646"/>
      <c r="AB22" s="646"/>
      <c r="AC22" s="646"/>
      <c r="AD22" s="647">
        <v>3079697</v>
      </c>
      <c r="AE22" s="647"/>
      <c r="AF22" s="647"/>
      <c r="AG22" s="647"/>
      <c r="AH22" s="647"/>
      <c r="AI22" s="647"/>
      <c r="AJ22" s="647"/>
      <c r="AK22" s="647"/>
      <c r="AL22" s="611">
        <v>18.399999999999999</v>
      </c>
      <c r="AM22" s="612"/>
      <c r="AN22" s="612"/>
      <c r="AO22" s="648"/>
      <c r="AP22" s="605" t="s">
        <v>268</v>
      </c>
      <c r="AQ22" s="686"/>
      <c r="AR22" s="686"/>
      <c r="AS22" s="686"/>
      <c r="AT22" s="686"/>
      <c r="AU22" s="686"/>
      <c r="AV22" s="686"/>
      <c r="AW22" s="686"/>
      <c r="AX22" s="686"/>
      <c r="AY22" s="686"/>
      <c r="AZ22" s="686"/>
      <c r="BA22" s="686"/>
      <c r="BB22" s="686"/>
      <c r="BC22" s="686"/>
      <c r="BD22" s="686"/>
      <c r="BE22" s="686"/>
      <c r="BF22" s="687"/>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05" t="s">
        <v>270</v>
      </c>
      <c r="C23" s="606"/>
      <c r="D23" s="606"/>
      <c r="E23" s="606"/>
      <c r="F23" s="606"/>
      <c r="G23" s="606"/>
      <c r="H23" s="606"/>
      <c r="I23" s="606"/>
      <c r="J23" s="606"/>
      <c r="K23" s="606"/>
      <c r="L23" s="606"/>
      <c r="M23" s="606"/>
      <c r="N23" s="606"/>
      <c r="O23" s="606"/>
      <c r="P23" s="606"/>
      <c r="Q23" s="607"/>
      <c r="R23" s="608">
        <v>373171</v>
      </c>
      <c r="S23" s="609"/>
      <c r="T23" s="609"/>
      <c r="U23" s="609"/>
      <c r="V23" s="609"/>
      <c r="W23" s="609"/>
      <c r="X23" s="609"/>
      <c r="Y23" s="610"/>
      <c r="Z23" s="646">
        <v>1.1000000000000001</v>
      </c>
      <c r="AA23" s="646"/>
      <c r="AB23" s="646"/>
      <c r="AC23" s="646"/>
      <c r="AD23" s="647" t="s">
        <v>122</v>
      </c>
      <c r="AE23" s="647"/>
      <c r="AF23" s="647"/>
      <c r="AG23" s="647"/>
      <c r="AH23" s="647"/>
      <c r="AI23" s="647"/>
      <c r="AJ23" s="647"/>
      <c r="AK23" s="647"/>
      <c r="AL23" s="611" t="s">
        <v>122</v>
      </c>
      <c r="AM23" s="612"/>
      <c r="AN23" s="612"/>
      <c r="AO23" s="648"/>
      <c r="AP23" s="605" t="s">
        <v>271</v>
      </c>
      <c r="AQ23" s="686"/>
      <c r="AR23" s="686"/>
      <c r="AS23" s="686"/>
      <c r="AT23" s="686"/>
      <c r="AU23" s="686"/>
      <c r="AV23" s="686"/>
      <c r="AW23" s="686"/>
      <c r="AX23" s="686"/>
      <c r="AY23" s="686"/>
      <c r="AZ23" s="686"/>
      <c r="BA23" s="686"/>
      <c r="BB23" s="686"/>
      <c r="BC23" s="686"/>
      <c r="BD23" s="686"/>
      <c r="BE23" s="686"/>
      <c r="BF23" s="687"/>
      <c r="BG23" s="608">
        <v>958866</v>
      </c>
      <c r="BH23" s="609"/>
      <c r="BI23" s="609"/>
      <c r="BJ23" s="609"/>
      <c r="BK23" s="609"/>
      <c r="BL23" s="609"/>
      <c r="BM23" s="609"/>
      <c r="BN23" s="610"/>
      <c r="BO23" s="646">
        <v>7.9</v>
      </c>
      <c r="BP23" s="646"/>
      <c r="BQ23" s="646"/>
      <c r="BR23" s="646"/>
      <c r="BS23" s="647" t="s">
        <v>122</v>
      </c>
      <c r="BT23" s="647"/>
      <c r="BU23" s="647"/>
      <c r="BV23" s="647"/>
      <c r="BW23" s="647"/>
      <c r="BX23" s="647"/>
      <c r="BY23" s="647"/>
      <c r="BZ23" s="647"/>
      <c r="CA23" s="647"/>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6"/>
      <c r="AR24" s="686"/>
      <c r="AS24" s="686"/>
      <c r="AT24" s="686"/>
      <c r="AU24" s="686"/>
      <c r="AV24" s="686"/>
      <c r="AW24" s="686"/>
      <c r="AX24" s="686"/>
      <c r="AY24" s="686"/>
      <c r="AZ24" s="686"/>
      <c r="BA24" s="686"/>
      <c r="BB24" s="686"/>
      <c r="BC24" s="686"/>
      <c r="BD24" s="686"/>
      <c r="BE24" s="686"/>
      <c r="BF24" s="687"/>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2"/>
      <c r="CD24" s="663" t="s">
        <v>279</v>
      </c>
      <c r="CE24" s="664"/>
      <c r="CF24" s="664"/>
      <c r="CG24" s="664"/>
      <c r="CH24" s="664"/>
      <c r="CI24" s="664"/>
      <c r="CJ24" s="664"/>
      <c r="CK24" s="664"/>
      <c r="CL24" s="664"/>
      <c r="CM24" s="664"/>
      <c r="CN24" s="664"/>
      <c r="CO24" s="664"/>
      <c r="CP24" s="664"/>
      <c r="CQ24" s="665"/>
      <c r="CR24" s="660">
        <v>17449764</v>
      </c>
      <c r="CS24" s="661"/>
      <c r="CT24" s="661"/>
      <c r="CU24" s="661"/>
      <c r="CV24" s="661"/>
      <c r="CW24" s="661"/>
      <c r="CX24" s="661"/>
      <c r="CY24" s="689"/>
      <c r="CZ24" s="690">
        <v>51.7</v>
      </c>
      <c r="DA24" s="672"/>
      <c r="DB24" s="672"/>
      <c r="DC24" s="692"/>
      <c r="DD24" s="688">
        <v>11572303</v>
      </c>
      <c r="DE24" s="661"/>
      <c r="DF24" s="661"/>
      <c r="DG24" s="661"/>
      <c r="DH24" s="661"/>
      <c r="DI24" s="661"/>
      <c r="DJ24" s="661"/>
      <c r="DK24" s="689"/>
      <c r="DL24" s="688">
        <v>10807508</v>
      </c>
      <c r="DM24" s="661"/>
      <c r="DN24" s="661"/>
      <c r="DO24" s="661"/>
      <c r="DP24" s="661"/>
      <c r="DQ24" s="661"/>
      <c r="DR24" s="661"/>
      <c r="DS24" s="661"/>
      <c r="DT24" s="661"/>
      <c r="DU24" s="661"/>
      <c r="DV24" s="689"/>
      <c r="DW24" s="690">
        <v>63.8</v>
      </c>
      <c r="DX24" s="672"/>
      <c r="DY24" s="672"/>
      <c r="DZ24" s="672"/>
      <c r="EA24" s="672"/>
      <c r="EB24" s="672"/>
      <c r="EC24" s="691"/>
    </row>
    <row r="25" spans="2:133" ht="11.25" customHeight="1" x14ac:dyDescent="0.15">
      <c r="B25" s="605" t="s">
        <v>280</v>
      </c>
      <c r="C25" s="606"/>
      <c r="D25" s="606"/>
      <c r="E25" s="606"/>
      <c r="F25" s="606"/>
      <c r="G25" s="606"/>
      <c r="H25" s="606"/>
      <c r="I25" s="606"/>
      <c r="J25" s="606"/>
      <c r="K25" s="606"/>
      <c r="L25" s="606"/>
      <c r="M25" s="606"/>
      <c r="N25" s="606"/>
      <c r="O25" s="606"/>
      <c r="P25" s="606"/>
      <c r="Q25" s="607"/>
      <c r="R25" s="608">
        <v>17963687</v>
      </c>
      <c r="S25" s="609"/>
      <c r="T25" s="609"/>
      <c r="U25" s="609"/>
      <c r="V25" s="609"/>
      <c r="W25" s="609"/>
      <c r="X25" s="609"/>
      <c r="Y25" s="610"/>
      <c r="Z25" s="646">
        <v>52.8</v>
      </c>
      <c r="AA25" s="646"/>
      <c r="AB25" s="646"/>
      <c r="AC25" s="646"/>
      <c r="AD25" s="647">
        <v>16604939</v>
      </c>
      <c r="AE25" s="647"/>
      <c r="AF25" s="647"/>
      <c r="AG25" s="647"/>
      <c r="AH25" s="647"/>
      <c r="AI25" s="647"/>
      <c r="AJ25" s="647"/>
      <c r="AK25" s="647"/>
      <c r="AL25" s="611">
        <v>99</v>
      </c>
      <c r="AM25" s="612"/>
      <c r="AN25" s="612"/>
      <c r="AO25" s="648"/>
      <c r="AP25" s="605" t="s">
        <v>281</v>
      </c>
      <c r="AQ25" s="686"/>
      <c r="AR25" s="686"/>
      <c r="AS25" s="686"/>
      <c r="AT25" s="686"/>
      <c r="AU25" s="686"/>
      <c r="AV25" s="686"/>
      <c r="AW25" s="686"/>
      <c r="AX25" s="686"/>
      <c r="AY25" s="686"/>
      <c r="AZ25" s="686"/>
      <c r="BA25" s="686"/>
      <c r="BB25" s="686"/>
      <c r="BC25" s="686"/>
      <c r="BD25" s="686"/>
      <c r="BE25" s="686"/>
      <c r="BF25" s="687"/>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2"/>
      <c r="CD25" s="605" t="s">
        <v>282</v>
      </c>
      <c r="CE25" s="606"/>
      <c r="CF25" s="606"/>
      <c r="CG25" s="606"/>
      <c r="CH25" s="606"/>
      <c r="CI25" s="606"/>
      <c r="CJ25" s="606"/>
      <c r="CK25" s="606"/>
      <c r="CL25" s="606"/>
      <c r="CM25" s="606"/>
      <c r="CN25" s="606"/>
      <c r="CO25" s="606"/>
      <c r="CP25" s="606"/>
      <c r="CQ25" s="607"/>
      <c r="CR25" s="608">
        <v>7010889</v>
      </c>
      <c r="CS25" s="621"/>
      <c r="CT25" s="621"/>
      <c r="CU25" s="621"/>
      <c r="CV25" s="621"/>
      <c r="CW25" s="621"/>
      <c r="CX25" s="621"/>
      <c r="CY25" s="622"/>
      <c r="CZ25" s="611">
        <v>20.8</v>
      </c>
      <c r="DA25" s="623"/>
      <c r="DB25" s="623"/>
      <c r="DC25" s="624"/>
      <c r="DD25" s="614">
        <v>6212295</v>
      </c>
      <c r="DE25" s="621"/>
      <c r="DF25" s="621"/>
      <c r="DG25" s="621"/>
      <c r="DH25" s="621"/>
      <c r="DI25" s="621"/>
      <c r="DJ25" s="621"/>
      <c r="DK25" s="622"/>
      <c r="DL25" s="614">
        <v>6190380</v>
      </c>
      <c r="DM25" s="621"/>
      <c r="DN25" s="621"/>
      <c r="DO25" s="621"/>
      <c r="DP25" s="621"/>
      <c r="DQ25" s="621"/>
      <c r="DR25" s="621"/>
      <c r="DS25" s="621"/>
      <c r="DT25" s="621"/>
      <c r="DU25" s="621"/>
      <c r="DV25" s="622"/>
      <c r="DW25" s="611">
        <v>36.5</v>
      </c>
      <c r="DX25" s="623"/>
      <c r="DY25" s="623"/>
      <c r="DZ25" s="623"/>
      <c r="EA25" s="623"/>
      <c r="EB25" s="623"/>
      <c r="EC25" s="635"/>
    </row>
    <row r="26" spans="2:133" ht="11.25" customHeight="1" x14ac:dyDescent="0.15">
      <c r="B26" s="605" t="s">
        <v>283</v>
      </c>
      <c r="C26" s="606"/>
      <c r="D26" s="606"/>
      <c r="E26" s="606"/>
      <c r="F26" s="606"/>
      <c r="G26" s="606"/>
      <c r="H26" s="606"/>
      <c r="I26" s="606"/>
      <c r="J26" s="606"/>
      <c r="K26" s="606"/>
      <c r="L26" s="606"/>
      <c r="M26" s="606"/>
      <c r="N26" s="606"/>
      <c r="O26" s="606"/>
      <c r="P26" s="606"/>
      <c r="Q26" s="607"/>
      <c r="R26" s="608">
        <v>5530</v>
      </c>
      <c r="S26" s="609"/>
      <c r="T26" s="609"/>
      <c r="U26" s="609"/>
      <c r="V26" s="609"/>
      <c r="W26" s="609"/>
      <c r="X26" s="609"/>
      <c r="Y26" s="610"/>
      <c r="Z26" s="646">
        <v>0</v>
      </c>
      <c r="AA26" s="646"/>
      <c r="AB26" s="646"/>
      <c r="AC26" s="646"/>
      <c r="AD26" s="647">
        <v>5530</v>
      </c>
      <c r="AE26" s="647"/>
      <c r="AF26" s="647"/>
      <c r="AG26" s="647"/>
      <c r="AH26" s="647"/>
      <c r="AI26" s="647"/>
      <c r="AJ26" s="647"/>
      <c r="AK26" s="647"/>
      <c r="AL26" s="611">
        <v>0</v>
      </c>
      <c r="AM26" s="612"/>
      <c r="AN26" s="612"/>
      <c r="AO26" s="648"/>
      <c r="AP26" s="605" t="s">
        <v>284</v>
      </c>
      <c r="AQ26" s="686"/>
      <c r="AR26" s="686"/>
      <c r="AS26" s="686"/>
      <c r="AT26" s="686"/>
      <c r="AU26" s="686"/>
      <c r="AV26" s="686"/>
      <c r="AW26" s="686"/>
      <c r="AX26" s="686"/>
      <c r="AY26" s="686"/>
      <c r="AZ26" s="686"/>
      <c r="BA26" s="686"/>
      <c r="BB26" s="686"/>
      <c r="BC26" s="686"/>
      <c r="BD26" s="686"/>
      <c r="BE26" s="686"/>
      <c r="BF26" s="687"/>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2"/>
      <c r="CD26" s="605" t="s">
        <v>285</v>
      </c>
      <c r="CE26" s="606"/>
      <c r="CF26" s="606"/>
      <c r="CG26" s="606"/>
      <c r="CH26" s="606"/>
      <c r="CI26" s="606"/>
      <c r="CJ26" s="606"/>
      <c r="CK26" s="606"/>
      <c r="CL26" s="606"/>
      <c r="CM26" s="606"/>
      <c r="CN26" s="606"/>
      <c r="CO26" s="606"/>
      <c r="CP26" s="606"/>
      <c r="CQ26" s="607"/>
      <c r="CR26" s="608">
        <v>4229382</v>
      </c>
      <c r="CS26" s="609"/>
      <c r="CT26" s="609"/>
      <c r="CU26" s="609"/>
      <c r="CV26" s="609"/>
      <c r="CW26" s="609"/>
      <c r="CX26" s="609"/>
      <c r="CY26" s="610"/>
      <c r="CZ26" s="611">
        <v>12.5</v>
      </c>
      <c r="DA26" s="623"/>
      <c r="DB26" s="623"/>
      <c r="DC26" s="624"/>
      <c r="DD26" s="614">
        <v>3731157</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15">
      <c r="B27" s="605" t="s">
        <v>286</v>
      </c>
      <c r="C27" s="606"/>
      <c r="D27" s="606"/>
      <c r="E27" s="606"/>
      <c r="F27" s="606"/>
      <c r="G27" s="606"/>
      <c r="H27" s="606"/>
      <c r="I27" s="606"/>
      <c r="J27" s="606"/>
      <c r="K27" s="606"/>
      <c r="L27" s="606"/>
      <c r="M27" s="606"/>
      <c r="N27" s="606"/>
      <c r="O27" s="606"/>
      <c r="P27" s="606"/>
      <c r="Q27" s="607"/>
      <c r="R27" s="608">
        <v>425656</v>
      </c>
      <c r="S27" s="609"/>
      <c r="T27" s="609"/>
      <c r="U27" s="609"/>
      <c r="V27" s="609"/>
      <c r="W27" s="609"/>
      <c r="X27" s="609"/>
      <c r="Y27" s="610"/>
      <c r="Z27" s="646">
        <v>1.2</v>
      </c>
      <c r="AA27" s="646"/>
      <c r="AB27" s="646"/>
      <c r="AC27" s="646"/>
      <c r="AD27" s="647" t="s">
        <v>122</v>
      </c>
      <c r="AE27" s="647"/>
      <c r="AF27" s="647"/>
      <c r="AG27" s="647"/>
      <c r="AH27" s="647"/>
      <c r="AI27" s="647"/>
      <c r="AJ27" s="647"/>
      <c r="AK27" s="647"/>
      <c r="AL27" s="611" t="s">
        <v>122</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12121264</v>
      </c>
      <c r="BH27" s="609"/>
      <c r="BI27" s="609"/>
      <c r="BJ27" s="609"/>
      <c r="BK27" s="609"/>
      <c r="BL27" s="609"/>
      <c r="BM27" s="609"/>
      <c r="BN27" s="610"/>
      <c r="BO27" s="646">
        <v>100</v>
      </c>
      <c r="BP27" s="646"/>
      <c r="BQ27" s="646"/>
      <c r="BR27" s="646"/>
      <c r="BS27" s="647">
        <v>153292</v>
      </c>
      <c r="BT27" s="647"/>
      <c r="BU27" s="647"/>
      <c r="BV27" s="647"/>
      <c r="BW27" s="647"/>
      <c r="BX27" s="647"/>
      <c r="BY27" s="647"/>
      <c r="BZ27" s="647"/>
      <c r="CA27" s="647"/>
      <c r="CB27" s="682"/>
      <c r="CD27" s="605" t="s">
        <v>288</v>
      </c>
      <c r="CE27" s="606"/>
      <c r="CF27" s="606"/>
      <c r="CG27" s="606"/>
      <c r="CH27" s="606"/>
      <c r="CI27" s="606"/>
      <c r="CJ27" s="606"/>
      <c r="CK27" s="606"/>
      <c r="CL27" s="606"/>
      <c r="CM27" s="606"/>
      <c r="CN27" s="606"/>
      <c r="CO27" s="606"/>
      <c r="CP27" s="606"/>
      <c r="CQ27" s="607"/>
      <c r="CR27" s="608">
        <v>8188034</v>
      </c>
      <c r="CS27" s="621"/>
      <c r="CT27" s="621"/>
      <c r="CU27" s="621"/>
      <c r="CV27" s="621"/>
      <c r="CW27" s="621"/>
      <c r="CX27" s="621"/>
      <c r="CY27" s="622"/>
      <c r="CZ27" s="611">
        <v>24.3</v>
      </c>
      <c r="DA27" s="623"/>
      <c r="DB27" s="623"/>
      <c r="DC27" s="624"/>
      <c r="DD27" s="614">
        <v>3134575</v>
      </c>
      <c r="DE27" s="621"/>
      <c r="DF27" s="621"/>
      <c r="DG27" s="621"/>
      <c r="DH27" s="621"/>
      <c r="DI27" s="621"/>
      <c r="DJ27" s="621"/>
      <c r="DK27" s="622"/>
      <c r="DL27" s="614">
        <v>2391695</v>
      </c>
      <c r="DM27" s="621"/>
      <c r="DN27" s="621"/>
      <c r="DO27" s="621"/>
      <c r="DP27" s="621"/>
      <c r="DQ27" s="621"/>
      <c r="DR27" s="621"/>
      <c r="DS27" s="621"/>
      <c r="DT27" s="621"/>
      <c r="DU27" s="621"/>
      <c r="DV27" s="622"/>
      <c r="DW27" s="611">
        <v>14.1</v>
      </c>
      <c r="DX27" s="623"/>
      <c r="DY27" s="623"/>
      <c r="DZ27" s="623"/>
      <c r="EA27" s="623"/>
      <c r="EB27" s="623"/>
      <c r="EC27" s="635"/>
    </row>
    <row r="28" spans="2:133" ht="11.25" customHeight="1" x14ac:dyDescent="0.15">
      <c r="B28" s="605" t="s">
        <v>289</v>
      </c>
      <c r="C28" s="606"/>
      <c r="D28" s="606"/>
      <c r="E28" s="606"/>
      <c r="F28" s="606"/>
      <c r="G28" s="606"/>
      <c r="H28" s="606"/>
      <c r="I28" s="606"/>
      <c r="J28" s="606"/>
      <c r="K28" s="606"/>
      <c r="L28" s="606"/>
      <c r="M28" s="606"/>
      <c r="N28" s="606"/>
      <c r="O28" s="606"/>
      <c r="P28" s="606"/>
      <c r="Q28" s="607"/>
      <c r="R28" s="608">
        <v>389061</v>
      </c>
      <c r="S28" s="609"/>
      <c r="T28" s="609"/>
      <c r="U28" s="609"/>
      <c r="V28" s="609"/>
      <c r="W28" s="609"/>
      <c r="X28" s="609"/>
      <c r="Y28" s="610"/>
      <c r="Z28" s="646">
        <v>1.1000000000000001</v>
      </c>
      <c r="AA28" s="646"/>
      <c r="AB28" s="646"/>
      <c r="AC28" s="646"/>
      <c r="AD28" s="647">
        <v>157314</v>
      </c>
      <c r="AE28" s="647"/>
      <c r="AF28" s="647"/>
      <c r="AG28" s="647"/>
      <c r="AH28" s="647"/>
      <c r="AI28" s="647"/>
      <c r="AJ28" s="647"/>
      <c r="AK28" s="647"/>
      <c r="AL28" s="611">
        <v>0.9</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2250841</v>
      </c>
      <c r="CS28" s="609"/>
      <c r="CT28" s="609"/>
      <c r="CU28" s="609"/>
      <c r="CV28" s="609"/>
      <c r="CW28" s="609"/>
      <c r="CX28" s="609"/>
      <c r="CY28" s="610"/>
      <c r="CZ28" s="611">
        <v>6.7</v>
      </c>
      <c r="DA28" s="623"/>
      <c r="DB28" s="623"/>
      <c r="DC28" s="624"/>
      <c r="DD28" s="614">
        <v>2225433</v>
      </c>
      <c r="DE28" s="609"/>
      <c r="DF28" s="609"/>
      <c r="DG28" s="609"/>
      <c r="DH28" s="609"/>
      <c r="DI28" s="609"/>
      <c r="DJ28" s="609"/>
      <c r="DK28" s="610"/>
      <c r="DL28" s="614">
        <v>2225433</v>
      </c>
      <c r="DM28" s="609"/>
      <c r="DN28" s="609"/>
      <c r="DO28" s="609"/>
      <c r="DP28" s="609"/>
      <c r="DQ28" s="609"/>
      <c r="DR28" s="609"/>
      <c r="DS28" s="609"/>
      <c r="DT28" s="609"/>
      <c r="DU28" s="609"/>
      <c r="DV28" s="610"/>
      <c r="DW28" s="611">
        <v>13.1</v>
      </c>
      <c r="DX28" s="623"/>
      <c r="DY28" s="623"/>
      <c r="DZ28" s="623"/>
      <c r="EA28" s="623"/>
      <c r="EB28" s="623"/>
      <c r="EC28" s="635"/>
    </row>
    <row r="29" spans="2:133" ht="11.25" customHeight="1" x14ac:dyDescent="0.15">
      <c r="B29" s="605" t="s">
        <v>291</v>
      </c>
      <c r="C29" s="606"/>
      <c r="D29" s="606"/>
      <c r="E29" s="606"/>
      <c r="F29" s="606"/>
      <c r="G29" s="606"/>
      <c r="H29" s="606"/>
      <c r="I29" s="606"/>
      <c r="J29" s="606"/>
      <c r="K29" s="606"/>
      <c r="L29" s="606"/>
      <c r="M29" s="606"/>
      <c r="N29" s="606"/>
      <c r="O29" s="606"/>
      <c r="P29" s="606"/>
      <c r="Q29" s="607"/>
      <c r="R29" s="608">
        <v>113276</v>
      </c>
      <c r="S29" s="609"/>
      <c r="T29" s="609"/>
      <c r="U29" s="609"/>
      <c r="V29" s="609"/>
      <c r="W29" s="609"/>
      <c r="X29" s="609"/>
      <c r="Y29" s="610"/>
      <c r="Z29" s="646">
        <v>0.3</v>
      </c>
      <c r="AA29" s="646"/>
      <c r="AB29" s="646"/>
      <c r="AC29" s="646"/>
      <c r="AD29" s="647" t="s">
        <v>122</v>
      </c>
      <c r="AE29" s="647"/>
      <c r="AF29" s="647"/>
      <c r="AG29" s="647"/>
      <c r="AH29" s="647"/>
      <c r="AI29" s="647"/>
      <c r="AJ29" s="647"/>
      <c r="AK29" s="647"/>
      <c r="AL29" s="611" t="s">
        <v>122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2"/>
      <c r="CD29" s="627" t="s">
        <v>292</v>
      </c>
      <c r="CE29" s="628"/>
      <c r="CF29" s="605" t="s">
        <v>66</v>
      </c>
      <c r="CG29" s="606"/>
      <c r="CH29" s="606"/>
      <c r="CI29" s="606"/>
      <c r="CJ29" s="606"/>
      <c r="CK29" s="606"/>
      <c r="CL29" s="606"/>
      <c r="CM29" s="606"/>
      <c r="CN29" s="606"/>
      <c r="CO29" s="606"/>
      <c r="CP29" s="606"/>
      <c r="CQ29" s="607"/>
      <c r="CR29" s="608">
        <v>2250818</v>
      </c>
      <c r="CS29" s="621"/>
      <c r="CT29" s="621"/>
      <c r="CU29" s="621"/>
      <c r="CV29" s="621"/>
      <c r="CW29" s="621"/>
      <c r="CX29" s="621"/>
      <c r="CY29" s="622"/>
      <c r="CZ29" s="611">
        <v>6.7</v>
      </c>
      <c r="DA29" s="623"/>
      <c r="DB29" s="623"/>
      <c r="DC29" s="624"/>
      <c r="DD29" s="614">
        <v>2225410</v>
      </c>
      <c r="DE29" s="621"/>
      <c r="DF29" s="621"/>
      <c r="DG29" s="621"/>
      <c r="DH29" s="621"/>
      <c r="DI29" s="621"/>
      <c r="DJ29" s="621"/>
      <c r="DK29" s="622"/>
      <c r="DL29" s="614">
        <v>2225410</v>
      </c>
      <c r="DM29" s="621"/>
      <c r="DN29" s="621"/>
      <c r="DO29" s="621"/>
      <c r="DP29" s="621"/>
      <c r="DQ29" s="621"/>
      <c r="DR29" s="621"/>
      <c r="DS29" s="621"/>
      <c r="DT29" s="621"/>
      <c r="DU29" s="621"/>
      <c r="DV29" s="622"/>
      <c r="DW29" s="611">
        <v>13.1</v>
      </c>
      <c r="DX29" s="623"/>
      <c r="DY29" s="623"/>
      <c r="DZ29" s="623"/>
      <c r="EA29" s="623"/>
      <c r="EB29" s="623"/>
      <c r="EC29" s="635"/>
    </row>
    <row r="30" spans="2:133" ht="11.25" customHeight="1" x14ac:dyDescent="0.15">
      <c r="B30" s="605" t="s">
        <v>293</v>
      </c>
      <c r="C30" s="606"/>
      <c r="D30" s="606"/>
      <c r="E30" s="606"/>
      <c r="F30" s="606"/>
      <c r="G30" s="606"/>
      <c r="H30" s="606"/>
      <c r="I30" s="606"/>
      <c r="J30" s="606"/>
      <c r="K30" s="606"/>
      <c r="L30" s="606"/>
      <c r="M30" s="606"/>
      <c r="N30" s="606"/>
      <c r="O30" s="606"/>
      <c r="P30" s="606"/>
      <c r="Q30" s="607"/>
      <c r="R30" s="608">
        <v>6960258</v>
      </c>
      <c r="S30" s="609"/>
      <c r="T30" s="609"/>
      <c r="U30" s="609"/>
      <c r="V30" s="609"/>
      <c r="W30" s="609"/>
      <c r="X30" s="609"/>
      <c r="Y30" s="610"/>
      <c r="Z30" s="646">
        <v>20.399999999999999</v>
      </c>
      <c r="AA30" s="646"/>
      <c r="AB30" s="646"/>
      <c r="AC30" s="646"/>
      <c r="AD30" s="647" t="s">
        <v>122</v>
      </c>
      <c r="AE30" s="647"/>
      <c r="AF30" s="647"/>
      <c r="AG30" s="647"/>
      <c r="AH30" s="647"/>
      <c r="AI30" s="647"/>
      <c r="AJ30" s="647"/>
      <c r="AK30" s="647"/>
      <c r="AL30" s="611" t="s">
        <v>122</v>
      </c>
      <c r="AM30" s="612"/>
      <c r="AN30" s="612"/>
      <c r="AO30" s="648"/>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05" t="s">
        <v>296</v>
      </c>
      <c r="CG30" s="606"/>
      <c r="CH30" s="606"/>
      <c r="CI30" s="606"/>
      <c r="CJ30" s="606"/>
      <c r="CK30" s="606"/>
      <c r="CL30" s="606"/>
      <c r="CM30" s="606"/>
      <c r="CN30" s="606"/>
      <c r="CO30" s="606"/>
      <c r="CP30" s="606"/>
      <c r="CQ30" s="607"/>
      <c r="CR30" s="608">
        <v>2179637</v>
      </c>
      <c r="CS30" s="609"/>
      <c r="CT30" s="609"/>
      <c r="CU30" s="609"/>
      <c r="CV30" s="609"/>
      <c r="CW30" s="609"/>
      <c r="CX30" s="609"/>
      <c r="CY30" s="610"/>
      <c r="CZ30" s="611">
        <v>6.5</v>
      </c>
      <c r="DA30" s="623"/>
      <c r="DB30" s="623"/>
      <c r="DC30" s="624"/>
      <c r="DD30" s="614">
        <v>2154229</v>
      </c>
      <c r="DE30" s="609"/>
      <c r="DF30" s="609"/>
      <c r="DG30" s="609"/>
      <c r="DH30" s="609"/>
      <c r="DI30" s="609"/>
      <c r="DJ30" s="609"/>
      <c r="DK30" s="610"/>
      <c r="DL30" s="614">
        <v>2154229</v>
      </c>
      <c r="DM30" s="609"/>
      <c r="DN30" s="609"/>
      <c r="DO30" s="609"/>
      <c r="DP30" s="609"/>
      <c r="DQ30" s="609"/>
      <c r="DR30" s="609"/>
      <c r="DS30" s="609"/>
      <c r="DT30" s="609"/>
      <c r="DU30" s="609"/>
      <c r="DV30" s="610"/>
      <c r="DW30" s="611">
        <v>12.7</v>
      </c>
      <c r="DX30" s="623"/>
      <c r="DY30" s="623"/>
      <c r="DZ30" s="623"/>
      <c r="EA30" s="623"/>
      <c r="EB30" s="623"/>
      <c r="EC30" s="635"/>
    </row>
    <row r="31" spans="2:133" ht="11.25" customHeight="1" x14ac:dyDescent="0.15">
      <c r="B31" s="683" t="s">
        <v>297</v>
      </c>
      <c r="C31" s="684"/>
      <c r="D31" s="684"/>
      <c r="E31" s="684"/>
      <c r="F31" s="684"/>
      <c r="G31" s="684"/>
      <c r="H31" s="684"/>
      <c r="I31" s="684"/>
      <c r="J31" s="684"/>
      <c r="K31" s="684"/>
      <c r="L31" s="684"/>
      <c r="M31" s="684"/>
      <c r="N31" s="684"/>
      <c r="O31" s="684"/>
      <c r="P31" s="684"/>
      <c r="Q31" s="685"/>
      <c r="R31" s="608">
        <v>11899</v>
      </c>
      <c r="S31" s="609"/>
      <c r="T31" s="609"/>
      <c r="U31" s="609"/>
      <c r="V31" s="609"/>
      <c r="W31" s="609"/>
      <c r="X31" s="609"/>
      <c r="Y31" s="610"/>
      <c r="Z31" s="646">
        <v>0</v>
      </c>
      <c r="AA31" s="646"/>
      <c r="AB31" s="646"/>
      <c r="AC31" s="646"/>
      <c r="AD31" s="647">
        <v>11899</v>
      </c>
      <c r="AE31" s="647"/>
      <c r="AF31" s="647"/>
      <c r="AG31" s="647"/>
      <c r="AH31" s="647"/>
      <c r="AI31" s="647"/>
      <c r="AJ31" s="647"/>
      <c r="AK31" s="647"/>
      <c r="AL31" s="611">
        <v>0.1</v>
      </c>
      <c r="AM31" s="612"/>
      <c r="AN31" s="612"/>
      <c r="AO31" s="648"/>
      <c r="AP31" s="674" t="s">
        <v>298</v>
      </c>
      <c r="AQ31" s="675"/>
      <c r="AR31" s="675"/>
      <c r="AS31" s="675"/>
      <c r="AT31" s="676" t="s">
        <v>299</v>
      </c>
      <c r="AU31" s="212"/>
      <c r="AV31" s="212"/>
      <c r="AW31" s="212"/>
      <c r="AX31" s="663" t="s">
        <v>177</v>
      </c>
      <c r="AY31" s="664"/>
      <c r="AZ31" s="664"/>
      <c r="BA31" s="664"/>
      <c r="BB31" s="664"/>
      <c r="BC31" s="664"/>
      <c r="BD31" s="664"/>
      <c r="BE31" s="664"/>
      <c r="BF31" s="665"/>
      <c r="BG31" s="670">
        <v>99.6</v>
      </c>
      <c r="BH31" s="671"/>
      <c r="BI31" s="671"/>
      <c r="BJ31" s="671"/>
      <c r="BK31" s="671"/>
      <c r="BL31" s="671"/>
      <c r="BM31" s="672">
        <v>99.1</v>
      </c>
      <c r="BN31" s="671"/>
      <c r="BO31" s="671"/>
      <c r="BP31" s="671"/>
      <c r="BQ31" s="673"/>
      <c r="BR31" s="670">
        <v>99.6</v>
      </c>
      <c r="BS31" s="671"/>
      <c r="BT31" s="671"/>
      <c r="BU31" s="671"/>
      <c r="BV31" s="671"/>
      <c r="BW31" s="671"/>
      <c r="BX31" s="672">
        <v>99</v>
      </c>
      <c r="BY31" s="671"/>
      <c r="BZ31" s="671"/>
      <c r="CA31" s="671"/>
      <c r="CB31" s="673"/>
      <c r="CD31" s="629"/>
      <c r="CE31" s="630"/>
      <c r="CF31" s="605" t="s">
        <v>300</v>
      </c>
      <c r="CG31" s="606"/>
      <c r="CH31" s="606"/>
      <c r="CI31" s="606"/>
      <c r="CJ31" s="606"/>
      <c r="CK31" s="606"/>
      <c r="CL31" s="606"/>
      <c r="CM31" s="606"/>
      <c r="CN31" s="606"/>
      <c r="CO31" s="606"/>
      <c r="CP31" s="606"/>
      <c r="CQ31" s="607"/>
      <c r="CR31" s="608">
        <v>71181</v>
      </c>
      <c r="CS31" s="621"/>
      <c r="CT31" s="621"/>
      <c r="CU31" s="621"/>
      <c r="CV31" s="621"/>
      <c r="CW31" s="621"/>
      <c r="CX31" s="621"/>
      <c r="CY31" s="622"/>
      <c r="CZ31" s="611">
        <v>0.2</v>
      </c>
      <c r="DA31" s="623"/>
      <c r="DB31" s="623"/>
      <c r="DC31" s="624"/>
      <c r="DD31" s="614">
        <v>71181</v>
      </c>
      <c r="DE31" s="621"/>
      <c r="DF31" s="621"/>
      <c r="DG31" s="621"/>
      <c r="DH31" s="621"/>
      <c r="DI31" s="621"/>
      <c r="DJ31" s="621"/>
      <c r="DK31" s="622"/>
      <c r="DL31" s="614">
        <v>71181</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15">
      <c r="B32" s="605" t="s">
        <v>301</v>
      </c>
      <c r="C32" s="606"/>
      <c r="D32" s="606"/>
      <c r="E32" s="606"/>
      <c r="F32" s="606"/>
      <c r="G32" s="606"/>
      <c r="H32" s="606"/>
      <c r="I32" s="606"/>
      <c r="J32" s="606"/>
      <c r="K32" s="606"/>
      <c r="L32" s="606"/>
      <c r="M32" s="606"/>
      <c r="N32" s="606"/>
      <c r="O32" s="606"/>
      <c r="P32" s="606"/>
      <c r="Q32" s="607"/>
      <c r="R32" s="608">
        <v>2282906</v>
      </c>
      <c r="S32" s="609"/>
      <c r="T32" s="609"/>
      <c r="U32" s="609"/>
      <c r="V32" s="609"/>
      <c r="W32" s="609"/>
      <c r="X32" s="609"/>
      <c r="Y32" s="610"/>
      <c r="Z32" s="646">
        <v>6.7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77"/>
      <c r="AU32" s="208" t="s">
        <v>302</v>
      </c>
      <c r="AX32" s="605" t="s">
        <v>303</v>
      </c>
      <c r="AY32" s="606"/>
      <c r="AZ32" s="606"/>
      <c r="BA32" s="606"/>
      <c r="BB32" s="606"/>
      <c r="BC32" s="606"/>
      <c r="BD32" s="606"/>
      <c r="BE32" s="606"/>
      <c r="BF32" s="607"/>
      <c r="BG32" s="679">
        <v>99.5</v>
      </c>
      <c r="BH32" s="621"/>
      <c r="BI32" s="621"/>
      <c r="BJ32" s="621"/>
      <c r="BK32" s="621"/>
      <c r="BL32" s="621"/>
      <c r="BM32" s="612">
        <v>98.9</v>
      </c>
      <c r="BN32" s="621"/>
      <c r="BO32" s="621"/>
      <c r="BP32" s="621"/>
      <c r="BQ32" s="644"/>
      <c r="BR32" s="679">
        <v>99.4</v>
      </c>
      <c r="BS32" s="621"/>
      <c r="BT32" s="621"/>
      <c r="BU32" s="621"/>
      <c r="BV32" s="621"/>
      <c r="BW32" s="621"/>
      <c r="BX32" s="612">
        <v>98.8</v>
      </c>
      <c r="BY32" s="621"/>
      <c r="BZ32" s="621"/>
      <c r="CA32" s="621"/>
      <c r="CB32" s="644"/>
      <c r="CD32" s="631"/>
      <c r="CE32" s="632"/>
      <c r="CF32" s="605" t="s">
        <v>304</v>
      </c>
      <c r="CG32" s="606"/>
      <c r="CH32" s="606"/>
      <c r="CI32" s="606"/>
      <c r="CJ32" s="606"/>
      <c r="CK32" s="606"/>
      <c r="CL32" s="606"/>
      <c r="CM32" s="606"/>
      <c r="CN32" s="606"/>
      <c r="CO32" s="606"/>
      <c r="CP32" s="606"/>
      <c r="CQ32" s="607"/>
      <c r="CR32" s="608">
        <v>23</v>
      </c>
      <c r="CS32" s="609"/>
      <c r="CT32" s="609"/>
      <c r="CU32" s="609"/>
      <c r="CV32" s="609"/>
      <c r="CW32" s="609"/>
      <c r="CX32" s="609"/>
      <c r="CY32" s="610"/>
      <c r="CZ32" s="611">
        <v>0</v>
      </c>
      <c r="DA32" s="623"/>
      <c r="DB32" s="623"/>
      <c r="DC32" s="624"/>
      <c r="DD32" s="614">
        <v>23</v>
      </c>
      <c r="DE32" s="609"/>
      <c r="DF32" s="609"/>
      <c r="DG32" s="609"/>
      <c r="DH32" s="609"/>
      <c r="DI32" s="609"/>
      <c r="DJ32" s="609"/>
      <c r="DK32" s="610"/>
      <c r="DL32" s="614">
        <v>23</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15">
      <c r="B33" s="605" t="s">
        <v>305</v>
      </c>
      <c r="C33" s="606"/>
      <c r="D33" s="606"/>
      <c r="E33" s="606"/>
      <c r="F33" s="606"/>
      <c r="G33" s="606"/>
      <c r="H33" s="606"/>
      <c r="I33" s="606"/>
      <c r="J33" s="606"/>
      <c r="K33" s="606"/>
      <c r="L33" s="606"/>
      <c r="M33" s="606"/>
      <c r="N33" s="606"/>
      <c r="O33" s="606"/>
      <c r="P33" s="606"/>
      <c r="Q33" s="607"/>
      <c r="R33" s="608">
        <v>10019</v>
      </c>
      <c r="S33" s="609"/>
      <c r="T33" s="609"/>
      <c r="U33" s="609"/>
      <c r="V33" s="609"/>
      <c r="W33" s="609"/>
      <c r="X33" s="609"/>
      <c r="Y33" s="610"/>
      <c r="Z33" s="646">
        <v>0</v>
      </c>
      <c r="AA33" s="646"/>
      <c r="AB33" s="646"/>
      <c r="AC33" s="646"/>
      <c r="AD33" s="647" t="s">
        <v>122</v>
      </c>
      <c r="AE33" s="647"/>
      <c r="AF33" s="647"/>
      <c r="AG33" s="647"/>
      <c r="AH33" s="647"/>
      <c r="AI33" s="647"/>
      <c r="AJ33" s="647"/>
      <c r="AK33" s="647"/>
      <c r="AL33" s="611" t="s">
        <v>122</v>
      </c>
      <c r="AM33" s="612"/>
      <c r="AN33" s="612"/>
      <c r="AO33" s="648"/>
      <c r="AP33" s="651"/>
      <c r="AQ33" s="652"/>
      <c r="AR33" s="652"/>
      <c r="AS33" s="652"/>
      <c r="AT33" s="678"/>
      <c r="AU33" s="213"/>
      <c r="AV33" s="213"/>
      <c r="AW33" s="213"/>
      <c r="AX33" s="589" t="s">
        <v>306</v>
      </c>
      <c r="AY33" s="590"/>
      <c r="AZ33" s="590"/>
      <c r="BA33" s="590"/>
      <c r="BB33" s="590"/>
      <c r="BC33" s="590"/>
      <c r="BD33" s="590"/>
      <c r="BE33" s="590"/>
      <c r="BF33" s="591"/>
      <c r="BG33" s="669">
        <v>99.7</v>
      </c>
      <c r="BH33" s="593"/>
      <c r="BI33" s="593"/>
      <c r="BJ33" s="593"/>
      <c r="BK33" s="593"/>
      <c r="BL33" s="593"/>
      <c r="BM33" s="639">
        <v>99.2</v>
      </c>
      <c r="BN33" s="593"/>
      <c r="BO33" s="593"/>
      <c r="BP33" s="593"/>
      <c r="BQ33" s="656"/>
      <c r="BR33" s="669">
        <v>99.7</v>
      </c>
      <c r="BS33" s="593"/>
      <c r="BT33" s="593"/>
      <c r="BU33" s="593"/>
      <c r="BV33" s="593"/>
      <c r="BW33" s="593"/>
      <c r="BX33" s="639">
        <v>99.2</v>
      </c>
      <c r="BY33" s="593"/>
      <c r="BZ33" s="593"/>
      <c r="CA33" s="593"/>
      <c r="CB33" s="656"/>
      <c r="CD33" s="605" t="s">
        <v>307</v>
      </c>
      <c r="CE33" s="606"/>
      <c r="CF33" s="606"/>
      <c r="CG33" s="606"/>
      <c r="CH33" s="606"/>
      <c r="CI33" s="606"/>
      <c r="CJ33" s="606"/>
      <c r="CK33" s="606"/>
      <c r="CL33" s="606"/>
      <c r="CM33" s="606"/>
      <c r="CN33" s="606"/>
      <c r="CO33" s="606"/>
      <c r="CP33" s="606"/>
      <c r="CQ33" s="607"/>
      <c r="CR33" s="608">
        <v>9836618</v>
      </c>
      <c r="CS33" s="621"/>
      <c r="CT33" s="621"/>
      <c r="CU33" s="621"/>
      <c r="CV33" s="621"/>
      <c r="CW33" s="621"/>
      <c r="CX33" s="621"/>
      <c r="CY33" s="622"/>
      <c r="CZ33" s="611">
        <v>29.1</v>
      </c>
      <c r="DA33" s="623"/>
      <c r="DB33" s="623"/>
      <c r="DC33" s="624"/>
      <c r="DD33" s="614">
        <v>8178392</v>
      </c>
      <c r="DE33" s="621"/>
      <c r="DF33" s="621"/>
      <c r="DG33" s="621"/>
      <c r="DH33" s="621"/>
      <c r="DI33" s="621"/>
      <c r="DJ33" s="621"/>
      <c r="DK33" s="622"/>
      <c r="DL33" s="614">
        <v>5429325</v>
      </c>
      <c r="DM33" s="621"/>
      <c r="DN33" s="621"/>
      <c r="DO33" s="621"/>
      <c r="DP33" s="621"/>
      <c r="DQ33" s="621"/>
      <c r="DR33" s="621"/>
      <c r="DS33" s="621"/>
      <c r="DT33" s="621"/>
      <c r="DU33" s="621"/>
      <c r="DV33" s="622"/>
      <c r="DW33" s="611">
        <v>32.1</v>
      </c>
      <c r="DX33" s="623"/>
      <c r="DY33" s="623"/>
      <c r="DZ33" s="623"/>
      <c r="EA33" s="623"/>
      <c r="EB33" s="623"/>
      <c r="EC33" s="635"/>
    </row>
    <row r="34" spans="2:133" ht="11.25" customHeight="1" x14ac:dyDescent="0.15">
      <c r="B34" s="605" t="s">
        <v>308</v>
      </c>
      <c r="C34" s="606"/>
      <c r="D34" s="606"/>
      <c r="E34" s="606"/>
      <c r="F34" s="606"/>
      <c r="G34" s="606"/>
      <c r="H34" s="606"/>
      <c r="I34" s="606"/>
      <c r="J34" s="606"/>
      <c r="K34" s="606"/>
      <c r="L34" s="606"/>
      <c r="M34" s="606"/>
      <c r="N34" s="606"/>
      <c r="O34" s="606"/>
      <c r="P34" s="606"/>
      <c r="Q34" s="607"/>
      <c r="R34" s="608">
        <v>290493</v>
      </c>
      <c r="S34" s="609"/>
      <c r="T34" s="609"/>
      <c r="U34" s="609"/>
      <c r="V34" s="609"/>
      <c r="W34" s="609"/>
      <c r="X34" s="609"/>
      <c r="Y34" s="610"/>
      <c r="Z34" s="646">
        <v>0.9</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4118616</v>
      </c>
      <c r="CS34" s="609"/>
      <c r="CT34" s="609"/>
      <c r="CU34" s="609"/>
      <c r="CV34" s="609"/>
      <c r="CW34" s="609"/>
      <c r="CX34" s="609"/>
      <c r="CY34" s="610"/>
      <c r="CZ34" s="611">
        <v>12.2</v>
      </c>
      <c r="DA34" s="623"/>
      <c r="DB34" s="623"/>
      <c r="DC34" s="624"/>
      <c r="DD34" s="614">
        <v>3313491</v>
      </c>
      <c r="DE34" s="609"/>
      <c r="DF34" s="609"/>
      <c r="DG34" s="609"/>
      <c r="DH34" s="609"/>
      <c r="DI34" s="609"/>
      <c r="DJ34" s="609"/>
      <c r="DK34" s="610"/>
      <c r="DL34" s="614">
        <v>2510743</v>
      </c>
      <c r="DM34" s="609"/>
      <c r="DN34" s="609"/>
      <c r="DO34" s="609"/>
      <c r="DP34" s="609"/>
      <c r="DQ34" s="609"/>
      <c r="DR34" s="609"/>
      <c r="DS34" s="609"/>
      <c r="DT34" s="609"/>
      <c r="DU34" s="609"/>
      <c r="DV34" s="610"/>
      <c r="DW34" s="611">
        <v>14.8</v>
      </c>
      <c r="DX34" s="623"/>
      <c r="DY34" s="623"/>
      <c r="DZ34" s="623"/>
      <c r="EA34" s="623"/>
      <c r="EB34" s="623"/>
      <c r="EC34" s="635"/>
    </row>
    <row r="35" spans="2:133" ht="11.25" customHeight="1" x14ac:dyDescent="0.15">
      <c r="B35" s="605" t="s">
        <v>310</v>
      </c>
      <c r="C35" s="606"/>
      <c r="D35" s="606"/>
      <c r="E35" s="606"/>
      <c r="F35" s="606"/>
      <c r="G35" s="606"/>
      <c r="H35" s="606"/>
      <c r="I35" s="606"/>
      <c r="J35" s="606"/>
      <c r="K35" s="606"/>
      <c r="L35" s="606"/>
      <c r="M35" s="606"/>
      <c r="N35" s="606"/>
      <c r="O35" s="606"/>
      <c r="P35" s="606"/>
      <c r="Q35" s="607"/>
      <c r="R35" s="608">
        <v>963267</v>
      </c>
      <c r="S35" s="609"/>
      <c r="T35" s="609"/>
      <c r="U35" s="609"/>
      <c r="V35" s="609"/>
      <c r="W35" s="609"/>
      <c r="X35" s="609"/>
      <c r="Y35" s="610"/>
      <c r="Z35" s="646">
        <v>2.8</v>
      </c>
      <c r="AA35" s="646"/>
      <c r="AB35" s="646"/>
      <c r="AC35" s="646"/>
      <c r="AD35" s="647" t="s">
        <v>122</v>
      </c>
      <c r="AE35" s="647"/>
      <c r="AF35" s="647"/>
      <c r="AG35" s="647"/>
      <c r="AH35" s="647"/>
      <c r="AI35" s="647"/>
      <c r="AJ35" s="647"/>
      <c r="AK35" s="647"/>
      <c r="AL35" s="611" t="s">
        <v>122</v>
      </c>
      <c r="AM35" s="612"/>
      <c r="AN35" s="612"/>
      <c r="AO35" s="648"/>
      <c r="AP35" s="216"/>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05" t="s">
        <v>313</v>
      </c>
      <c r="CE35" s="606"/>
      <c r="CF35" s="606"/>
      <c r="CG35" s="606"/>
      <c r="CH35" s="606"/>
      <c r="CI35" s="606"/>
      <c r="CJ35" s="606"/>
      <c r="CK35" s="606"/>
      <c r="CL35" s="606"/>
      <c r="CM35" s="606"/>
      <c r="CN35" s="606"/>
      <c r="CO35" s="606"/>
      <c r="CP35" s="606"/>
      <c r="CQ35" s="607"/>
      <c r="CR35" s="608">
        <v>455296</v>
      </c>
      <c r="CS35" s="621"/>
      <c r="CT35" s="621"/>
      <c r="CU35" s="621"/>
      <c r="CV35" s="621"/>
      <c r="CW35" s="621"/>
      <c r="CX35" s="621"/>
      <c r="CY35" s="622"/>
      <c r="CZ35" s="611">
        <v>1.3</v>
      </c>
      <c r="DA35" s="623"/>
      <c r="DB35" s="623"/>
      <c r="DC35" s="624"/>
      <c r="DD35" s="614">
        <v>440610</v>
      </c>
      <c r="DE35" s="621"/>
      <c r="DF35" s="621"/>
      <c r="DG35" s="621"/>
      <c r="DH35" s="621"/>
      <c r="DI35" s="621"/>
      <c r="DJ35" s="621"/>
      <c r="DK35" s="622"/>
      <c r="DL35" s="614">
        <v>439911</v>
      </c>
      <c r="DM35" s="621"/>
      <c r="DN35" s="621"/>
      <c r="DO35" s="621"/>
      <c r="DP35" s="621"/>
      <c r="DQ35" s="621"/>
      <c r="DR35" s="621"/>
      <c r="DS35" s="621"/>
      <c r="DT35" s="621"/>
      <c r="DU35" s="621"/>
      <c r="DV35" s="622"/>
      <c r="DW35" s="611">
        <v>2.6</v>
      </c>
      <c r="DX35" s="623"/>
      <c r="DY35" s="623"/>
      <c r="DZ35" s="623"/>
      <c r="EA35" s="623"/>
      <c r="EB35" s="623"/>
      <c r="EC35" s="635"/>
    </row>
    <row r="36" spans="2:133" ht="11.25" customHeight="1" x14ac:dyDescent="0.15">
      <c r="B36" s="605" t="s">
        <v>314</v>
      </c>
      <c r="C36" s="606"/>
      <c r="D36" s="606"/>
      <c r="E36" s="606"/>
      <c r="F36" s="606"/>
      <c r="G36" s="606"/>
      <c r="H36" s="606"/>
      <c r="I36" s="606"/>
      <c r="J36" s="606"/>
      <c r="K36" s="606"/>
      <c r="L36" s="606"/>
      <c r="M36" s="606"/>
      <c r="N36" s="606"/>
      <c r="O36" s="606"/>
      <c r="P36" s="606"/>
      <c r="Q36" s="607"/>
      <c r="R36" s="608">
        <v>744015</v>
      </c>
      <c r="S36" s="609"/>
      <c r="T36" s="609"/>
      <c r="U36" s="609"/>
      <c r="V36" s="609"/>
      <c r="W36" s="609"/>
      <c r="X36" s="609"/>
      <c r="Y36" s="610"/>
      <c r="Z36" s="646">
        <v>2.2000000000000002</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0">
        <v>3093905</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171326</v>
      </c>
      <c r="BW36" s="661"/>
      <c r="BX36" s="661"/>
      <c r="BY36" s="661"/>
      <c r="BZ36" s="661"/>
      <c r="CA36" s="661"/>
      <c r="CB36" s="662"/>
      <c r="CD36" s="605" t="s">
        <v>317</v>
      </c>
      <c r="CE36" s="606"/>
      <c r="CF36" s="606"/>
      <c r="CG36" s="606"/>
      <c r="CH36" s="606"/>
      <c r="CI36" s="606"/>
      <c r="CJ36" s="606"/>
      <c r="CK36" s="606"/>
      <c r="CL36" s="606"/>
      <c r="CM36" s="606"/>
      <c r="CN36" s="606"/>
      <c r="CO36" s="606"/>
      <c r="CP36" s="606"/>
      <c r="CQ36" s="607"/>
      <c r="CR36" s="608">
        <v>2582888</v>
      </c>
      <c r="CS36" s="609"/>
      <c r="CT36" s="609"/>
      <c r="CU36" s="609"/>
      <c r="CV36" s="609"/>
      <c r="CW36" s="609"/>
      <c r="CX36" s="609"/>
      <c r="CY36" s="610"/>
      <c r="CZ36" s="611">
        <v>7.7</v>
      </c>
      <c r="DA36" s="623"/>
      <c r="DB36" s="623"/>
      <c r="DC36" s="624"/>
      <c r="DD36" s="614">
        <v>2184972</v>
      </c>
      <c r="DE36" s="609"/>
      <c r="DF36" s="609"/>
      <c r="DG36" s="609"/>
      <c r="DH36" s="609"/>
      <c r="DI36" s="609"/>
      <c r="DJ36" s="609"/>
      <c r="DK36" s="610"/>
      <c r="DL36" s="614">
        <v>795813</v>
      </c>
      <c r="DM36" s="609"/>
      <c r="DN36" s="609"/>
      <c r="DO36" s="609"/>
      <c r="DP36" s="609"/>
      <c r="DQ36" s="609"/>
      <c r="DR36" s="609"/>
      <c r="DS36" s="609"/>
      <c r="DT36" s="609"/>
      <c r="DU36" s="609"/>
      <c r="DV36" s="610"/>
      <c r="DW36" s="611">
        <v>4.7</v>
      </c>
      <c r="DX36" s="623"/>
      <c r="DY36" s="623"/>
      <c r="DZ36" s="623"/>
      <c r="EA36" s="623"/>
      <c r="EB36" s="623"/>
      <c r="EC36" s="635"/>
    </row>
    <row r="37" spans="2:133" ht="11.25" customHeight="1" x14ac:dyDescent="0.15">
      <c r="B37" s="605" t="s">
        <v>318</v>
      </c>
      <c r="C37" s="606"/>
      <c r="D37" s="606"/>
      <c r="E37" s="606"/>
      <c r="F37" s="606"/>
      <c r="G37" s="606"/>
      <c r="H37" s="606"/>
      <c r="I37" s="606"/>
      <c r="J37" s="606"/>
      <c r="K37" s="606"/>
      <c r="L37" s="606"/>
      <c r="M37" s="606"/>
      <c r="N37" s="606"/>
      <c r="O37" s="606"/>
      <c r="P37" s="606"/>
      <c r="Q37" s="607"/>
      <c r="R37" s="608">
        <v>215910</v>
      </c>
      <c r="S37" s="609"/>
      <c r="T37" s="609"/>
      <c r="U37" s="609"/>
      <c r="V37" s="609"/>
      <c r="W37" s="609"/>
      <c r="X37" s="609"/>
      <c r="Y37" s="610"/>
      <c r="Z37" s="646">
        <v>0.6</v>
      </c>
      <c r="AA37" s="646"/>
      <c r="AB37" s="646"/>
      <c r="AC37" s="646"/>
      <c r="AD37" s="647" t="s">
        <v>122</v>
      </c>
      <c r="AE37" s="647"/>
      <c r="AF37" s="647"/>
      <c r="AG37" s="647"/>
      <c r="AH37" s="647"/>
      <c r="AI37" s="647"/>
      <c r="AJ37" s="647"/>
      <c r="AK37" s="647"/>
      <c r="AL37" s="611" t="s">
        <v>122</v>
      </c>
      <c r="AM37" s="612"/>
      <c r="AN37" s="612"/>
      <c r="AO37" s="648"/>
      <c r="AQ37" s="641" t="s">
        <v>319</v>
      </c>
      <c r="AR37" s="642"/>
      <c r="AS37" s="642"/>
      <c r="AT37" s="642"/>
      <c r="AU37" s="642"/>
      <c r="AV37" s="642"/>
      <c r="AW37" s="642"/>
      <c r="AX37" s="642"/>
      <c r="AY37" s="643"/>
      <c r="AZ37" s="608">
        <v>762777</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139033</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180236</v>
      </c>
      <c r="CS37" s="621"/>
      <c r="CT37" s="621"/>
      <c r="CU37" s="621"/>
      <c r="CV37" s="621"/>
      <c r="CW37" s="621"/>
      <c r="CX37" s="621"/>
      <c r="CY37" s="622"/>
      <c r="CZ37" s="611">
        <v>0.5</v>
      </c>
      <c r="DA37" s="623"/>
      <c r="DB37" s="623"/>
      <c r="DC37" s="624"/>
      <c r="DD37" s="614">
        <v>98640</v>
      </c>
      <c r="DE37" s="621"/>
      <c r="DF37" s="621"/>
      <c r="DG37" s="621"/>
      <c r="DH37" s="621"/>
      <c r="DI37" s="621"/>
      <c r="DJ37" s="621"/>
      <c r="DK37" s="622"/>
      <c r="DL37" s="614">
        <v>98213</v>
      </c>
      <c r="DM37" s="621"/>
      <c r="DN37" s="621"/>
      <c r="DO37" s="621"/>
      <c r="DP37" s="621"/>
      <c r="DQ37" s="621"/>
      <c r="DR37" s="621"/>
      <c r="DS37" s="621"/>
      <c r="DT37" s="621"/>
      <c r="DU37" s="621"/>
      <c r="DV37" s="622"/>
      <c r="DW37" s="611">
        <v>0.6</v>
      </c>
      <c r="DX37" s="623"/>
      <c r="DY37" s="623"/>
      <c r="DZ37" s="623"/>
      <c r="EA37" s="623"/>
      <c r="EB37" s="623"/>
      <c r="EC37" s="635"/>
    </row>
    <row r="38" spans="2:133" ht="11.25" customHeight="1" x14ac:dyDescent="0.15">
      <c r="B38" s="605" t="s">
        <v>322</v>
      </c>
      <c r="C38" s="606"/>
      <c r="D38" s="606"/>
      <c r="E38" s="606"/>
      <c r="F38" s="606"/>
      <c r="G38" s="606"/>
      <c r="H38" s="606"/>
      <c r="I38" s="606"/>
      <c r="J38" s="606"/>
      <c r="K38" s="606"/>
      <c r="L38" s="606"/>
      <c r="M38" s="606"/>
      <c r="N38" s="606"/>
      <c r="O38" s="606"/>
      <c r="P38" s="606"/>
      <c r="Q38" s="607"/>
      <c r="R38" s="608">
        <v>3677800</v>
      </c>
      <c r="S38" s="609"/>
      <c r="T38" s="609"/>
      <c r="U38" s="609"/>
      <c r="V38" s="609"/>
      <c r="W38" s="609"/>
      <c r="X38" s="609"/>
      <c r="Y38" s="610"/>
      <c r="Z38" s="646">
        <v>10.8</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6539</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7189</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2324589</v>
      </c>
      <c r="CS38" s="609"/>
      <c r="CT38" s="609"/>
      <c r="CU38" s="609"/>
      <c r="CV38" s="609"/>
      <c r="CW38" s="609"/>
      <c r="CX38" s="609"/>
      <c r="CY38" s="610"/>
      <c r="CZ38" s="611">
        <v>6.9</v>
      </c>
      <c r="DA38" s="623"/>
      <c r="DB38" s="623"/>
      <c r="DC38" s="624"/>
      <c r="DD38" s="614">
        <v>1901321</v>
      </c>
      <c r="DE38" s="609"/>
      <c r="DF38" s="609"/>
      <c r="DG38" s="609"/>
      <c r="DH38" s="609"/>
      <c r="DI38" s="609"/>
      <c r="DJ38" s="609"/>
      <c r="DK38" s="610"/>
      <c r="DL38" s="614">
        <v>1681793</v>
      </c>
      <c r="DM38" s="609"/>
      <c r="DN38" s="609"/>
      <c r="DO38" s="609"/>
      <c r="DP38" s="609"/>
      <c r="DQ38" s="609"/>
      <c r="DR38" s="609"/>
      <c r="DS38" s="609"/>
      <c r="DT38" s="609"/>
      <c r="DU38" s="609"/>
      <c r="DV38" s="610"/>
      <c r="DW38" s="611">
        <v>9.9</v>
      </c>
      <c r="DX38" s="623"/>
      <c r="DY38" s="623"/>
      <c r="DZ38" s="623"/>
      <c r="EA38" s="623"/>
      <c r="EB38" s="623"/>
      <c r="EC38" s="635"/>
    </row>
    <row r="39" spans="2:133" ht="11.25" customHeight="1" x14ac:dyDescent="0.15">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t="s">
        <v>122</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10758</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354164</v>
      </c>
      <c r="CS39" s="621"/>
      <c r="CT39" s="621"/>
      <c r="CU39" s="621"/>
      <c r="CV39" s="621"/>
      <c r="CW39" s="621"/>
      <c r="CX39" s="621"/>
      <c r="CY39" s="622"/>
      <c r="CZ39" s="611">
        <v>1</v>
      </c>
      <c r="DA39" s="623"/>
      <c r="DB39" s="623"/>
      <c r="DC39" s="624"/>
      <c r="DD39" s="614">
        <v>336933</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15">
      <c r="B40" s="605" t="s">
        <v>330</v>
      </c>
      <c r="C40" s="606"/>
      <c r="D40" s="606"/>
      <c r="E40" s="606"/>
      <c r="F40" s="606"/>
      <c r="G40" s="606"/>
      <c r="H40" s="606"/>
      <c r="I40" s="606"/>
      <c r="J40" s="606"/>
      <c r="K40" s="606"/>
      <c r="L40" s="606"/>
      <c r="M40" s="606"/>
      <c r="N40" s="606"/>
      <c r="O40" s="606"/>
      <c r="P40" s="606"/>
      <c r="Q40" s="607"/>
      <c r="R40" s="608">
        <v>158200</v>
      </c>
      <c r="S40" s="609"/>
      <c r="T40" s="609"/>
      <c r="U40" s="609"/>
      <c r="V40" s="609"/>
      <c r="W40" s="609"/>
      <c r="X40" s="609"/>
      <c r="Y40" s="610"/>
      <c r="Z40" s="646">
        <v>0.5</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109</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1065</v>
      </c>
      <c r="CS40" s="609"/>
      <c r="CT40" s="609"/>
      <c r="CU40" s="609"/>
      <c r="CV40" s="609"/>
      <c r="CW40" s="609"/>
      <c r="CX40" s="609"/>
      <c r="CY40" s="610"/>
      <c r="CZ40" s="611">
        <v>0</v>
      </c>
      <c r="DA40" s="623"/>
      <c r="DB40" s="623"/>
      <c r="DC40" s="624"/>
      <c r="DD40" s="614">
        <v>1065</v>
      </c>
      <c r="DE40" s="609"/>
      <c r="DF40" s="609"/>
      <c r="DG40" s="609"/>
      <c r="DH40" s="609"/>
      <c r="DI40" s="609"/>
      <c r="DJ40" s="609"/>
      <c r="DK40" s="610"/>
      <c r="DL40" s="614">
        <v>1065</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15">
      <c r="B41" s="589" t="s">
        <v>335</v>
      </c>
      <c r="C41" s="590"/>
      <c r="D41" s="590"/>
      <c r="E41" s="590"/>
      <c r="F41" s="590"/>
      <c r="G41" s="590"/>
      <c r="H41" s="590"/>
      <c r="I41" s="590"/>
      <c r="J41" s="590"/>
      <c r="K41" s="590"/>
      <c r="L41" s="590"/>
      <c r="M41" s="590"/>
      <c r="N41" s="590"/>
      <c r="O41" s="590"/>
      <c r="P41" s="590"/>
      <c r="Q41" s="591"/>
      <c r="R41" s="592">
        <v>34053777</v>
      </c>
      <c r="S41" s="633"/>
      <c r="T41" s="633"/>
      <c r="U41" s="633"/>
      <c r="V41" s="633"/>
      <c r="W41" s="633"/>
      <c r="X41" s="633"/>
      <c r="Y41" s="636"/>
      <c r="Z41" s="637">
        <v>100</v>
      </c>
      <c r="AA41" s="637"/>
      <c r="AB41" s="637"/>
      <c r="AC41" s="637"/>
      <c r="AD41" s="638">
        <v>16779682</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541802</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15">
      <c r="AQ42" s="653" t="s">
        <v>339</v>
      </c>
      <c r="AR42" s="654"/>
      <c r="AS42" s="654"/>
      <c r="AT42" s="654"/>
      <c r="AU42" s="654"/>
      <c r="AV42" s="654"/>
      <c r="AW42" s="654"/>
      <c r="AX42" s="654"/>
      <c r="AY42" s="655"/>
      <c r="AZ42" s="592">
        <v>1782787</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397</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6460383</v>
      </c>
      <c r="CS42" s="621"/>
      <c r="CT42" s="621"/>
      <c r="CU42" s="621"/>
      <c r="CV42" s="621"/>
      <c r="CW42" s="621"/>
      <c r="CX42" s="621"/>
      <c r="CY42" s="622"/>
      <c r="CZ42" s="611">
        <v>19.100000000000001</v>
      </c>
      <c r="DA42" s="623"/>
      <c r="DB42" s="623"/>
      <c r="DC42" s="624"/>
      <c r="DD42" s="614">
        <v>850913</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15">
      <c r="B43" s="208" t="s">
        <v>342</v>
      </c>
      <c r="CD43" s="605" t="s">
        <v>343</v>
      </c>
      <c r="CE43" s="606"/>
      <c r="CF43" s="606"/>
      <c r="CG43" s="606"/>
      <c r="CH43" s="606"/>
      <c r="CI43" s="606"/>
      <c r="CJ43" s="606"/>
      <c r="CK43" s="606"/>
      <c r="CL43" s="606"/>
      <c r="CM43" s="606"/>
      <c r="CN43" s="606"/>
      <c r="CO43" s="606"/>
      <c r="CP43" s="606"/>
      <c r="CQ43" s="607"/>
      <c r="CR43" s="608">
        <v>179024</v>
      </c>
      <c r="CS43" s="621"/>
      <c r="CT43" s="621"/>
      <c r="CU43" s="621"/>
      <c r="CV43" s="621"/>
      <c r="CW43" s="621"/>
      <c r="CX43" s="621"/>
      <c r="CY43" s="622"/>
      <c r="CZ43" s="611">
        <v>0.5</v>
      </c>
      <c r="DA43" s="623"/>
      <c r="DB43" s="623"/>
      <c r="DC43" s="624"/>
      <c r="DD43" s="614">
        <v>179024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15">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6460383</v>
      </c>
      <c r="CS44" s="609"/>
      <c r="CT44" s="609"/>
      <c r="CU44" s="609"/>
      <c r="CV44" s="609"/>
      <c r="CW44" s="609"/>
      <c r="CX44" s="609"/>
      <c r="CY44" s="610"/>
      <c r="CZ44" s="611">
        <v>19.100000000000001</v>
      </c>
      <c r="DA44" s="612"/>
      <c r="DB44" s="612"/>
      <c r="DC44" s="613"/>
      <c r="DD44" s="614">
        <v>850913</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15">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2338316</v>
      </c>
      <c r="CS45" s="621"/>
      <c r="CT45" s="621"/>
      <c r="CU45" s="621"/>
      <c r="CV45" s="621"/>
      <c r="CW45" s="621"/>
      <c r="CX45" s="621"/>
      <c r="CY45" s="622"/>
      <c r="CZ45" s="611">
        <v>6.9</v>
      </c>
      <c r="DA45" s="623"/>
      <c r="DB45" s="623"/>
      <c r="DC45" s="624"/>
      <c r="DD45" s="614">
        <v>164463</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15">
      <c r="B46" s="219"/>
      <c r="CD46" s="629"/>
      <c r="CE46" s="630"/>
      <c r="CF46" s="605" t="s">
        <v>348</v>
      </c>
      <c r="CG46" s="606"/>
      <c r="CH46" s="606"/>
      <c r="CI46" s="606"/>
      <c r="CJ46" s="606"/>
      <c r="CK46" s="606"/>
      <c r="CL46" s="606"/>
      <c r="CM46" s="606"/>
      <c r="CN46" s="606"/>
      <c r="CO46" s="606"/>
      <c r="CP46" s="606"/>
      <c r="CQ46" s="607"/>
      <c r="CR46" s="608">
        <v>4066785</v>
      </c>
      <c r="CS46" s="609"/>
      <c r="CT46" s="609"/>
      <c r="CU46" s="609"/>
      <c r="CV46" s="609"/>
      <c r="CW46" s="609"/>
      <c r="CX46" s="609"/>
      <c r="CY46" s="610"/>
      <c r="CZ46" s="611">
        <v>12.1</v>
      </c>
      <c r="DA46" s="612"/>
      <c r="DB46" s="612"/>
      <c r="DC46" s="613"/>
      <c r="DD46" s="614">
        <v>680768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15">
      <c r="B47" s="219"/>
      <c r="CD47" s="629"/>
      <c r="CE47" s="630"/>
      <c r="CF47" s="605" t="s">
        <v>349</v>
      </c>
      <c r="CG47" s="606"/>
      <c r="CH47" s="606"/>
      <c r="CI47" s="606"/>
      <c r="CJ47" s="606"/>
      <c r="CK47" s="606"/>
      <c r="CL47" s="606"/>
      <c r="CM47" s="606"/>
      <c r="CN47" s="606"/>
      <c r="CO47" s="606"/>
      <c r="CP47" s="606"/>
      <c r="CQ47" s="607"/>
      <c r="CR47" s="608" t="s">
        <v>122</v>
      </c>
      <c r="CS47" s="621"/>
      <c r="CT47" s="621"/>
      <c r="CU47" s="621"/>
      <c r="CV47" s="621"/>
      <c r="CW47" s="621"/>
      <c r="CX47" s="621"/>
      <c r="CY47" s="622"/>
      <c r="CZ47" s="611" t="s">
        <v>122</v>
      </c>
      <c r="DA47" s="623"/>
      <c r="DB47" s="623"/>
      <c r="DC47" s="624"/>
      <c r="DD47" s="614" t="s">
        <v>122</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x14ac:dyDescent="0.15">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15">
      <c r="B49" s="219"/>
      <c r="CD49" s="589" t="s">
        <v>351</v>
      </c>
      <c r="CE49" s="590"/>
      <c r="CF49" s="590"/>
      <c r="CG49" s="590"/>
      <c r="CH49" s="590"/>
      <c r="CI49" s="590"/>
      <c r="CJ49" s="590"/>
      <c r="CK49" s="590"/>
      <c r="CL49" s="590"/>
      <c r="CM49" s="590"/>
      <c r="CN49" s="590"/>
      <c r="CO49" s="590"/>
      <c r="CP49" s="590"/>
      <c r="CQ49" s="591"/>
      <c r="CR49" s="592">
        <v>33746765</v>
      </c>
      <c r="CS49" s="593"/>
      <c r="CT49" s="593"/>
      <c r="CU49" s="593"/>
      <c r="CV49" s="593"/>
      <c r="CW49" s="593"/>
      <c r="CX49" s="593"/>
      <c r="CY49" s="594"/>
      <c r="CZ49" s="595">
        <v>100</v>
      </c>
      <c r="DA49" s="596"/>
      <c r="DB49" s="596"/>
      <c r="DC49" s="597"/>
      <c r="DD49" s="598">
        <v>20601608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e74eluzlCKEPONShMiq5qwyFBlALgIFG64zwk6zabvtVTiq+NbkwuJDAnDBDg6038GabBBIJx8MjwLU9ioIW4w==" saltValue="iHq/V03wHpeYMAyeKE40V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77" t="s">
        <v>352</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353</v>
      </c>
      <c r="DK2" s="1079"/>
      <c r="DL2" s="1079"/>
      <c r="DM2" s="1079"/>
      <c r="DN2" s="1079"/>
      <c r="DO2" s="1080"/>
      <c r="DP2" s="222"/>
      <c r="DQ2" s="1078" t="s">
        <v>354</v>
      </c>
      <c r="DR2" s="1079"/>
      <c r="DS2" s="1079"/>
      <c r="DT2" s="1079"/>
      <c r="DU2" s="1079"/>
      <c r="DV2" s="1079"/>
      <c r="DW2" s="1079"/>
      <c r="DX2" s="1079"/>
      <c r="DY2" s="1079"/>
      <c r="DZ2" s="1080"/>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1046" t="s">
        <v>355</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1"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1" t="s">
        <v>371</v>
      </c>
      <c r="DH5" s="1072"/>
      <c r="DI5" s="1072"/>
      <c r="DJ5" s="1072"/>
      <c r="DK5" s="1073"/>
      <c r="DL5" s="1071" t="s">
        <v>372</v>
      </c>
      <c r="DM5" s="1072"/>
      <c r="DN5" s="1072"/>
      <c r="DO5" s="1072"/>
      <c r="DP5" s="1073"/>
      <c r="DQ5" s="988" t="s">
        <v>373</v>
      </c>
      <c r="DR5" s="989"/>
      <c r="DS5" s="989"/>
      <c r="DT5" s="989"/>
      <c r="DU5" s="990"/>
      <c r="DV5" s="988" t="s">
        <v>364</v>
      </c>
      <c r="DW5" s="989"/>
      <c r="DX5" s="989"/>
      <c r="DY5" s="989"/>
      <c r="DZ5" s="1002"/>
      <c r="EA5" s="228"/>
    </row>
    <row r="6" spans="1:131" s="229"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8"/>
    </row>
    <row r="7" spans="1:131" s="229" customFormat="1" ht="26.25" customHeight="1" thickTop="1" x14ac:dyDescent="0.15">
      <c r="A7" s="230">
        <v>1</v>
      </c>
      <c r="B7" s="1034" t="s">
        <v>374</v>
      </c>
      <c r="C7" s="1035"/>
      <c r="D7" s="1035"/>
      <c r="E7" s="1035"/>
      <c r="F7" s="1035"/>
      <c r="G7" s="1035"/>
      <c r="H7" s="1035"/>
      <c r="I7" s="1035"/>
      <c r="J7" s="1035"/>
      <c r="K7" s="1035"/>
      <c r="L7" s="1035"/>
      <c r="M7" s="1035"/>
      <c r="N7" s="1035"/>
      <c r="O7" s="1035"/>
      <c r="P7" s="1036"/>
      <c r="Q7" s="1089">
        <v>34052</v>
      </c>
      <c r="R7" s="1090"/>
      <c r="S7" s="1090"/>
      <c r="T7" s="1090"/>
      <c r="U7" s="1090"/>
      <c r="V7" s="1090">
        <v>33748</v>
      </c>
      <c r="W7" s="1090"/>
      <c r="X7" s="1090"/>
      <c r="Y7" s="1090"/>
      <c r="Z7" s="1090"/>
      <c r="AA7" s="1090">
        <v>305</v>
      </c>
      <c r="AB7" s="1090"/>
      <c r="AC7" s="1090"/>
      <c r="AD7" s="1090"/>
      <c r="AE7" s="1091"/>
      <c r="AF7" s="1092">
        <v>209</v>
      </c>
      <c r="AG7" s="1093"/>
      <c r="AH7" s="1093"/>
      <c r="AI7" s="1093"/>
      <c r="AJ7" s="1094"/>
      <c r="AK7" s="1095">
        <v>963</v>
      </c>
      <c r="AL7" s="1096"/>
      <c r="AM7" s="1096"/>
      <c r="AN7" s="1096"/>
      <c r="AO7" s="1096"/>
      <c r="AP7" s="1096">
        <v>20877</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0">
        <v>1</v>
      </c>
      <c r="BR7" s="231"/>
      <c r="BS7" s="1086" t="s">
        <v>559</v>
      </c>
      <c r="BT7" s="1087"/>
      <c r="BU7" s="1087"/>
      <c r="BV7" s="1087"/>
      <c r="BW7" s="1087"/>
      <c r="BX7" s="1087"/>
      <c r="BY7" s="1087"/>
      <c r="BZ7" s="1087"/>
      <c r="CA7" s="1087"/>
      <c r="CB7" s="1087"/>
      <c r="CC7" s="1087"/>
      <c r="CD7" s="1087"/>
      <c r="CE7" s="1087"/>
      <c r="CF7" s="1087"/>
      <c r="CG7" s="1099"/>
      <c r="CH7" s="1083">
        <v>-2</v>
      </c>
      <c r="CI7" s="1084"/>
      <c r="CJ7" s="1084"/>
      <c r="CK7" s="1084"/>
      <c r="CL7" s="1085"/>
      <c r="CM7" s="1083">
        <v>305</v>
      </c>
      <c r="CN7" s="1084"/>
      <c r="CO7" s="1084"/>
      <c r="CP7" s="1084"/>
      <c r="CQ7" s="1085"/>
      <c r="CR7" s="1083">
        <v>12</v>
      </c>
      <c r="CS7" s="1084"/>
      <c r="CT7" s="1084"/>
      <c r="CU7" s="1084"/>
      <c r="CV7" s="1085"/>
      <c r="CW7" s="1083">
        <v>1</v>
      </c>
      <c r="CX7" s="1084"/>
      <c r="CY7" s="1084"/>
      <c r="CZ7" s="1084"/>
      <c r="DA7" s="1085"/>
      <c r="DB7" s="1083" t="s">
        <v>550</v>
      </c>
      <c r="DC7" s="1084"/>
      <c r="DD7" s="1084"/>
      <c r="DE7" s="1084"/>
      <c r="DF7" s="1085"/>
      <c r="DG7" s="1083" t="s">
        <v>550</v>
      </c>
      <c r="DH7" s="1084"/>
      <c r="DI7" s="1084"/>
      <c r="DJ7" s="1084"/>
      <c r="DK7" s="1085"/>
      <c r="DL7" s="1083" t="s">
        <v>550</v>
      </c>
      <c r="DM7" s="1084"/>
      <c r="DN7" s="1084"/>
      <c r="DO7" s="1084"/>
      <c r="DP7" s="1085"/>
      <c r="DQ7" s="1083" t="s">
        <v>550</v>
      </c>
      <c r="DR7" s="1084"/>
      <c r="DS7" s="1084"/>
      <c r="DT7" s="1084"/>
      <c r="DU7" s="1085"/>
      <c r="DV7" s="1086"/>
      <c r="DW7" s="1087"/>
      <c r="DX7" s="1087"/>
      <c r="DY7" s="1087"/>
      <c r="DZ7" s="1088"/>
      <c r="EA7" s="228"/>
    </row>
    <row r="8" spans="1:131" s="229" customFormat="1" ht="26.25" customHeight="1" x14ac:dyDescent="0.15">
      <c r="A8" s="232">
        <v>2</v>
      </c>
      <c r="B8" s="1017" t="s">
        <v>375</v>
      </c>
      <c r="C8" s="1018"/>
      <c r="D8" s="1018"/>
      <c r="E8" s="1018"/>
      <c r="F8" s="1018"/>
      <c r="G8" s="1018"/>
      <c r="H8" s="1018"/>
      <c r="I8" s="1018"/>
      <c r="J8" s="1018"/>
      <c r="K8" s="1018"/>
      <c r="L8" s="1018"/>
      <c r="M8" s="1018"/>
      <c r="N8" s="1018"/>
      <c r="O8" s="1018"/>
      <c r="P8" s="1019"/>
      <c r="Q8" s="1025">
        <v>25</v>
      </c>
      <c r="R8" s="1026"/>
      <c r="S8" s="1026"/>
      <c r="T8" s="1026"/>
      <c r="U8" s="1026"/>
      <c r="V8" s="1026">
        <v>23</v>
      </c>
      <c r="W8" s="1026"/>
      <c r="X8" s="1026"/>
      <c r="Y8" s="1026"/>
      <c r="Z8" s="1026"/>
      <c r="AA8" s="1026">
        <v>2</v>
      </c>
      <c r="AB8" s="1026"/>
      <c r="AC8" s="1026"/>
      <c r="AD8" s="1026"/>
      <c r="AE8" s="1027"/>
      <c r="AF8" s="1022">
        <v>2</v>
      </c>
      <c r="AG8" s="1023"/>
      <c r="AH8" s="1023"/>
      <c r="AI8" s="1023"/>
      <c r="AJ8" s="1024"/>
      <c r="AK8" s="1067">
        <v>12</v>
      </c>
      <c r="AL8" s="1068"/>
      <c r="AM8" s="1068"/>
      <c r="AN8" s="1068"/>
      <c r="AO8" s="1068"/>
      <c r="AP8" s="1068" t="s">
        <v>550</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2">
        <v>2</v>
      </c>
      <c r="BR8" s="233"/>
      <c r="BS8" s="979" t="s">
        <v>560</v>
      </c>
      <c r="BT8" s="980"/>
      <c r="BU8" s="980"/>
      <c r="BV8" s="980"/>
      <c r="BW8" s="980"/>
      <c r="BX8" s="980"/>
      <c r="BY8" s="980"/>
      <c r="BZ8" s="980"/>
      <c r="CA8" s="980"/>
      <c r="CB8" s="980"/>
      <c r="CC8" s="980"/>
      <c r="CD8" s="980"/>
      <c r="CE8" s="980"/>
      <c r="CF8" s="980"/>
      <c r="CG8" s="1001"/>
      <c r="CH8" s="976">
        <v>0</v>
      </c>
      <c r="CI8" s="977"/>
      <c r="CJ8" s="977"/>
      <c r="CK8" s="977"/>
      <c r="CL8" s="978"/>
      <c r="CM8" s="976">
        <v>45</v>
      </c>
      <c r="CN8" s="977"/>
      <c r="CO8" s="977"/>
      <c r="CP8" s="977"/>
      <c r="CQ8" s="978"/>
      <c r="CR8" s="976">
        <v>3</v>
      </c>
      <c r="CS8" s="977"/>
      <c r="CT8" s="977"/>
      <c r="CU8" s="977"/>
      <c r="CV8" s="978"/>
      <c r="CW8" s="976" t="s">
        <v>550</v>
      </c>
      <c r="CX8" s="977"/>
      <c r="CY8" s="977"/>
      <c r="CZ8" s="977"/>
      <c r="DA8" s="978"/>
      <c r="DB8" s="976">
        <v>386</v>
      </c>
      <c r="DC8" s="977"/>
      <c r="DD8" s="977"/>
      <c r="DE8" s="977"/>
      <c r="DF8" s="978"/>
      <c r="DG8" s="976">
        <v>308</v>
      </c>
      <c r="DH8" s="977"/>
      <c r="DI8" s="977"/>
      <c r="DJ8" s="977"/>
      <c r="DK8" s="978"/>
      <c r="DL8" s="976" t="s">
        <v>550</v>
      </c>
      <c r="DM8" s="977"/>
      <c r="DN8" s="977"/>
      <c r="DO8" s="977"/>
      <c r="DP8" s="978"/>
      <c r="DQ8" s="976" t="s">
        <v>550</v>
      </c>
      <c r="DR8" s="977"/>
      <c r="DS8" s="977"/>
      <c r="DT8" s="977"/>
      <c r="DU8" s="978"/>
      <c r="DV8" s="979"/>
      <c r="DW8" s="980"/>
      <c r="DX8" s="980"/>
      <c r="DY8" s="980"/>
      <c r="DZ8" s="981"/>
      <c r="EA8" s="228"/>
    </row>
    <row r="9" spans="1:131" s="229" customFormat="1" ht="26.25" customHeight="1" x14ac:dyDescent="0.15">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7"/>
      <c r="AL9" s="1068"/>
      <c r="AM9" s="1068"/>
      <c r="AN9" s="1068"/>
      <c r="AO9" s="1068"/>
      <c r="AP9" s="1068"/>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2">
        <v>3</v>
      </c>
      <c r="BR9" s="233"/>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8"/>
    </row>
    <row r="10" spans="1:131" s="229" customFormat="1" ht="26.25" customHeight="1" x14ac:dyDescent="0.15">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15">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15">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15">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15">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15">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15">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15">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15">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15">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15">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15">
      <c r="A22" s="232">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
      <c r="A23" s="234" t="s">
        <v>377</v>
      </c>
      <c r="B23" s="924" t="s">
        <v>378</v>
      </c>
      <c r="C23" s="925"/>
      <c r="D23" s="925"/>
      <c r="E23" s="925"/>
      <c r="F23" s="925"/>
      <c r="G23" s="925"/>
      <c r="H23" s="925"/>
      <c r="I23" s="925"/>
      <c r="J23" s="925"/>
      <c r="K23" s="925"/>
      <c r="L23" s="925"/>
      <c r="M23" s="925"/>
      <c r="N23" s="925"/>
      <c r="O23" s="925"/>
      <c r="P23" s="935"/>
      <c r="Q23" s="1054">
        <v>34054</v>
      </c>
      <c r="R23" s="1048"/>
      <c r="S23" s="1048"/>
      <c r="T23" s="1048"/>
      <c r="U23" s="1048"/>
      <c r="V23" s="1048">
        <v>33747</v>
      </c>
      <c r="W23" s="1048"/>
      <c r="X23" s="1048"/>
      <c r="Y23" s="1048"/>
      <c r="Z23" s="1048"/>
      <c r="AA23" s="1048">
        <v>307</v>
      </c>
      <c r="AB23" s="1048"/>
      <c r="AC23" s="1048"/>
      <c r="AD23" s="1048"/>
      <c r="AE23" s="1055"/>
      <c r="AF23" s="1056">
        <v>211</v>
      </c>
      <c r="AG23" s="1048"/>
      <c r="AH23" s="1048"/>
      <c r="AI23" s="1048"/>
      <c r="AJ23" s="1057"/>
      <c r="AK23" s="1058"/>
      <c r="AL23" s="1059"/>
      <c r="AM23" s="1059"/>
      <c r="AN23" s="1059"/>
      <c r="AO23" s="1059"/>
      <c r="AP23" s="1048">
        <v>20877</v>
      </c>
      <c r="AQ23" s="1048"/>
      <c r="AR23" s="1048"/>
      <c r="AS23" s="1048"/>
      <c r="AT23" s="1048"/>
      <c r="AU23" s="1049"/>
      <c r="AV23" s="1049"/>
      <c r="AW23" s="1049"/>
      <c r="AX23" s="1049"/>
      <c r="AY23" s="1050"/>
      <c r="AZ23" s="1051" t="s">
        <v>122</v>
      </c>
      <c r="BA23" s="1052"/>
      <c r="BB23" s="1052"/>
      <c r="BC23" s="1052"/>
      <c r="BD23" s="1053"/>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15">
      <c r="A24" s="1047" t="s">
        <v>379</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
      <c r="A25" s="1046" t="s">
        <v>380</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2" t="s">
        <v>384</v>
      </c>
      <c r="AG26" s="995"/>
      <c r="AH26" s="995"/>
      <c r="AI26" s="995"/>
      <c r="AJ26" s="1043"/>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6">
        <v>1</v>
      </c>
      <c r="B28" s="1034" t="s">
        <v>389</v>
      </c>
      <c r="C28" s="1035"/>
      <c r="D28" s="1035"/>
      <c r="E28" s="1035"/>
      <c r="F28" s="1035"/>
      <c r="G28" s="1035"/>
      <c r="H28" s="1035"/>
      <c r="I28" s="1035"/>
      <c r="J28" s="1035"/>
      <c r="K28" s="1035"/>
      <c r="L28" s="1035"/>
      <c r="M28" s="1035"/>
      <c r="N28" s="1035"/>
      <c r="O28" s="1035"/>
      <c r="P28" s="1036"/>
      <c r="Q28" s="1037">
        <v>6117</v>
      </c>
      <c r="R28" s="1038"/>
      <c r="S28" s="1038"/>
      <c r="T28" s="1038"/>
      <c r="U28" s="1038"/>
      <c r="V28" s="1038">
        <v>5989</v>
      </c>
      <c r="W28" s="1038"/>
      <c r="X28" s="1038"/>
      <c r="Y28" s="1038"/>
      <c r="Z28" s="1038"/>
      <c r="AA28" s="1038">
        <v>128</v>
      </c>
      <c r="AB28" s="1038"/>
      <c r="AC28" s="1038"/>
      <c r="AD28" s="1038"/>
      <c r="AE28" s="1039"/>
      <c r="AF28" s="1040">
        <v>128</v>
      </c>
      <c r="AG28" s="1038"/>
      <c r="AH28" s="1038"/>
      <c r="AI28" s="1038"/>
      <c r="AJ28" s="1041"/>
      <c r="AK28" s="1029">
        <v>542</v>
      </c>
      <c r="AL28" s="1030"/>
      <c r="AM28" s="1030"/>
      <c r="AN28" s="1030"/>
      <c r="AO28" s="1030"/>
      <c r="AP28" s="1030" t="s">
        <v>550</v>
      </c>
      <c r="AQ28" s="1030"/>
      <c r="AR28" s="1030"/>
      <c r="AS28" s="1030"/>
      <c r="AT28" s="1030"/>
      <c r="AU28" s="1030" t="s">
        <v>550</v>
      </c>
      <c r="AV28" s="1030"/>
      <c r="AW28" s="1030"/>
      <c r="AX28" s="1030"/>
      <c r="AY28" s="1030"/>
      <c r="AZ28" s="1031" t="s">
        <v>550</v>
      </c>
      <c r="BA28" s="1031"/>
      <c r="BB28" s="1031"/>
      <c r="BC28" s="1031"/>
      <c r="BD28" s="1031"/>
      <c r="BE28" s="1032"/>
      <c r="BF28" s="1032"/>
      <c r="BG28" s="1032"/>
      <c r="BH28" s="1032"/>
      <c r="BI28" s="1033"/>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6">
        <v>2</v>
      </c>
      <c r="B29" s="1017" t="s">
        <v>390</v>
      </c>
      <c r="C29" s="1018"/>
      <c r="D29" s="1018"/>
      <c r="E29" s="1018"/>
      <c r="F29" s="1018"/>
      <c r="G29" s="1018"/>
      <c r="H29" s="1018"/>
      <c r="I29" s="1018"/>
      <c r="J29" s="1018"/>
      <c r="K29" s="1018"/>
      <c r="L29" s="1018"/>
      <c r="M29" s="1018"/>
      <c r="N29" s="1018"/>
      <c r="O29" s="1018"/>
      <c r="P29" s="1019"/>
      <c r="Q29" s="1025">
        <v>4803</v>
      </c>
      <c r="R29" s="1026"/>
      <c r="S29" s="1026"/>
      <c r="T29" s="1026"/>
      <c r="U29" s="1026"/>
      <c r="V29" s="1026">
        <v>4676</v>
      </c>
      <c r="W29" s="1026"/>
      <c r="X29" s="1026"/>
      <c r="Y29" s="1026"/>
      <c r="Z29" s="1026"/>
      <c r="AA29" s="1026">
        <v>127</v>
      </c>
      <c r="AB29" s="1026"/>
      <c r="AC29" s="1026"/>
      <c r="AD29" s="1026"/>
      <c r="AE29" s="1027"/>
      <c r="AF29" s="1022">
        <v>127</v>
      </c>
      <c r="AG29" s="1023"/>
      <c r="AH29" s="1023"/>
      <c r="AI29" s="1023"/>
      <c r="AJ29" s="1024"/>
      <c r="AK29" s="967">
        <v>792</v>
      </c>
      <c r="AL29" s="958"/>
      <c r="AM29" s="958"/>
      <c r="AN29" s="958"/>
      <c r="AO29" s="958"/>
      <c r="AP29" s="958" t="s">
        <v>550</v>
      </c>
      <c r="AQ29" s="958"/>
      <c r="AR29" s="958"/>
      <c r="AS29" s="958"/>
      <c r="AT29" s="958"/>
      <c r="AU29" s="958" t="s">
        <v>550</v>
      </c>
      <c r="AV29" s="958"/>
      <c r="AW29" s="958"/>
      <c r="AX29" s="958"/>
      <c r="AY29" s="958"/>
      <c r="AZ29" s="1028" t="s">
        <v>550</v>
      </c>
      <c r="BA29" s="1028"/>
      <c r="BB29" s="1028"/>
      <c r="BC29" s="1028"/>
      <c r="BD29" s="102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6">
        <v>3</v>
      </c>
      <c r="B30" s="1017" t="s">
        <v>391</v>
      </c>
      <c r="C30" s="1018"/>
      <c r="D30" s="1018"/>
      <c r="E30" s="1018"/>
      <c r="F30" s="1018"/>
      <c r="G30" s="1018"/>
      <c r="H30" s="1018"/>
      <c r="I30" s="1018"/>
      <c r="J30" s="1018"/>
      <c r="K30" s="1018"/>
      <c r="L30" s="1018"/>
      <c r="M30" s="1018"/>
      <c r="N30" s="1018"/>
      <c r="O30" s="1018"/>
      <c r="P30" s="1019"/>
      <c r="Q30" s="1025">
        <v>1244</v>
      </c>
      <c r="R30" s="1026"/>
      <c r="S30" s="1026"/>
      <c r="T30" s="1026"/>
      <c r="U30" s="1026"/>
      <c r="V30" s="1026">
        <v>1243</v>
      </c>
      <c r="W30" s="1026"/>
      <c r="X30" s="1026"/>
      <c r="Y30" s="1026"/>
      <c r="Z30" s="1026"/>
      <c r="AA30" s="1026">
        <v>1</v>
      </c>
      <c r="AB30" s="1026"/>
      <c r="AC30" s="1026"/>
      <c r="AD30" s="1026"/>
      <c r="AE30" s="1027"/>
      <c r="AF30" s="1022">
        <v>1</v>
      </c>
      <c r="AG30" s="1023"/>
      <c r="AH30" s="1023"/>
      <c r="AI30" s="1023"/>
      <c r="AJ30" s="1024"/>
      <c r="AK30" s="967">
        <v>210</v>
      </c>
      <c r="AL30" s="958"/>
      <c r="AM30" s="958"/>
      <c r="AN30" s="958"/>
      <c r="AO30" s="958"/>
      <c r="AP30" s="958" t="s">
        <v>550</v>
      </c>
      <c r="AQ30" s="958"/>
      <c r="AR30" s="958"/>
      <c r="AS30" s="958"/>
      <c r="AT30" s="958"/>
      <c r="AU30" s="958" t="s">
        <v>550</v>
      </c>
      <c r="AV30" s="958"/>
      <c r="AW30" s="958"/>
      <c r="AX30" s="958"/>
      <c r="AY30" s="958"/>
      <c r="AZ30" s="1028" t="s">
        <v>550</v>
      </c>
      <c r="BA30" s="1028"/>
      <c r="BB30" s="1028"/>
      <c r="BC30" s="1028"/>
      <c r="BD30" s="102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6">
        <v>4</v>
      </c>
      <c r="B31" s="1017" t="s">
        <v>392</v>
      </c>
      <c r="C31" s="1018"/>
      <c r="D31" s="1018"/>
      <c r="E31" s="1018"/>
      <c r="F31" s="1018"/>
      <c r="G31" s="1018"/>
      <c r="H31" s="1018"/>
      <c r="I31" s="1018"/>
      <c r="J31" s="1018"/>
      <c r="K31" s="1018"/>
      <c r="L31" s="1018"/>
      <c r="M31" s="1018"/>
      <c r="N31" s="1018"/>
      <c r="O31" s="1018"/>
      <c r="P31" s="1019"/>
      <c r="Q31" s="1025">
        <v>1532</v>
      </c>
      <c r="R31" s="1026"/>
      <c r="S31" s="1026"/>
      <c r="T31" s="1026"/>
      <c r="U31" s="1026"/>
      <c r="V31" s="1026">
        <v>1522</v>
      </c>
      <c r="W31" s="1026"/>
      <c r="X31" s="1026"/>
      <c r="Y31" s="1026"/>
      <c r="Z31" s="1026"/>
      <c r="AA31" s="1026">
        <v>10</v>
      </c>
      <c r="AB31" s="1026"/>
      <c r="AC31" s="1026"/>
      <c r="AD31" s="1026"/>
      <c r="AE31" s="1027"/>
      <c r="AF31" s="1022">
        <v>2281</v>
      </c>
      <c r="AG31" s="1023"/>
      <c r="AH31" s="1023"/>
      <c r="AI31" s="1023"/>
      <c r="AJ31" s="1024"/>
      <c r="AK31" s="967">
        <v>7</v>
      </c>
      <c r="AL31" s="958"/>
      <c r="AM31" s="958"/>
      <c r="AN31" s="958"/>
      <c r="AO31" s="958"/>
      <c r="AP31" s="958">
        <v>74</v>
      </c>
      <c r="AQ31" s="958"/>
      <c r="AR31" s="958"/>
      <c r="AS31" s="958"/>
      <c r="AT31" s="958"/>
      <c r="AU31" s="958">
        <v>0</v>
      </c>
      <c r="AV31" s="958"/>
      <c r="AW31" s="958"/>
      <c r="AX31" s="958"/>
      <c r="AY31" s="958"/>
      <c r="AZ31" s="1028" t="s">
        <v>550</v>
      </c>
      <c r="BA31" s="1028"/>
      <c r="BB31" s="1028"/>
      <c r="BC31" s="1028"/>
      <c r="BD31" s="1028"/>
      <c r="BE31" s="959" t="s">
        <v>393</v>
      </c>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6">
        <v>5</v>
      </c>
      <c r="B32" s="1017" t="s">
        <v>394</v>
      </c>
      <c r="C32" s="1018"/>
      <c r="D32" s="1018"/>
      <c r="E32" s="1018"/>
      <c r="F32" s="1018"/>
      <c r="G32" s="1018"/>
      <c r="H32" s="1018"/>
      <c r="I32" s="1018"/>
      <c r="J32" s="1018"/>
      <c r="K32" s="1018"/>
      <c r="L32" s="1018"/>
      <c r="M32" s="1018"/>
      <c r="N32" s="1018"/>
      <c r="O32" s="1018"/>
      <c r="P32" s="1019"/>
      <c r="Q32" s="1025">
        <v>1613</v>
      </c>
      <c r="R32" s="1026"/>
      <c r="S32" s="1026"/>
      <c r="T32" s="1026"/>
      <c r="U32" s="1026"/>
      <c r="V32" s="1026">
        <v>1613</v>
      </c>
      <c r="W32" s="1026"/>
      <c r="X32" s="1026"/>
      <c r="Y32" s="1026"/>
      <c r="Z32" s="1026"/>
      <c r="AA32" s="1026">
        <v>0</v>
      </c>
      <c r="AB32" s="1026"/>
      <c r="AC32" s="1026"/>
      <c r="AD32" s="1026"/>
      <c r="AE32" s="1027"/>
      <c r="AF32" s="1022">
        <v>368</v>
      </c>
      <c r="AG32" s="1023"/>
      <c r="AH32" s="1023"/>
      <c r="AI32" s="1023"/>
      <c r="AJ32" s="1024"/>
      <c r="AK32" s="967">
        <v>679</v>
      </c>
      <c r="AL32" s="958"/>
      <c r="AM32" s="958"/>
      <c r="AN32" s="958"/>
      <c r="AO32" s="958"/>
      <c r="AP32" s="958">
        <v>7007</v>
      </c>
      <c r="AQ32" s="958"/>
      <c r="AR32" s="958"/>
      <c r="AS32" s="958"/>
      <c r="AT32" s="958"/>
      <c r="AU32" s="958">
        <v>5143</v>
      </c>
      <c r="AV32" s="958"/>
      <c r="AW32" s="958"/>
      <c r="AX32" s="958"/>
      <c r="AY32" s="958"/>
      <c r="AZ32" s="1028" t="s">
        <v>550</v>
      </c>
      <c r="BA32" s="1028"/>
      <c r="BB32" s="1028"/>
      <c r="BC32" s="1028"/>
      <c r="BD32" s="1028"/>
      <c r="BE32" s="959" t="s">
        <v>393</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6">
        <v>6</v>
      </c>
      <c r="B33" s="1017" t="s">
        <v>395</v>
      </c>
      <c r="C33" s="1018"/>
      <c r="D33" s="1018"/>
      <c r="E33" s="1018"/>
      <c r="F33" s="1018"/>
      <c r="G33" s="1018"/>
      <c r="H33" s="1018"/>
      <c r="I33" s="1018"/>
      <c r="J33" s="1018"/>
      <c r="K33" s="1018"/>
      <c r="L33" s="1018"/>
      <c r="M33" s="1018"/>
      <c r="N33" s="1018"/>
      <c r="O33" s="1018"/>
      <c r="P33" s="1019"/>
      <c r="Q33" s="1025">
        <v>70</v>
      </c>
      <c r="R33" s="1026"/>
      <c r="S33" s="1026"/>
      <c r="T33" s="1026"/>
      <c r="U33" s="1026"/>
      <c r="V33" s="1026">
        <v>69</v>
      </c>
      <c r="W33" s="1026"/>
      <c r="X33" s="1026"/>
      <c r="Y33" s="1026"/>
      <c r="Z33" s="1026"/>
      <c r="AA33" s="1026">
        <v>1</v>
      </c>
      <c r="AB33" s="1026"/>
      <c r="AC33" s="1026"/>
      <c r="AD33" s="1026"/>
      <c r="AE33" s="1027"/>
      <c r="AF33" s="1022">
        <v>72</v>
      </c>
      <c r="AG33" s="1023"/>
      <c r="AH33" s="1023"/>
      <c r="AI33" s="1023"/>
      <c r="AJ33" s="1024"/>
      <c r="AK33" s="967">
        <v>84</v>
      </c>
      <c r="AL33" s="958"/>
      <c r="AM33" s="958"/>
      <c r="AN33" s="958"/>
      <c r="AO33" s="958"/>
      <c r="AP33" s="958">
        <v>139</v>
      </c>
      <c r="AQ33" s="958"/>
      <c r="AR33" s="958"/>
      <c r="AS33" s="958"/>
      <c r="AT33" s="958"/>
      <c r="AU33" s="958">
        <v>139</v>
      </c>
      <c r="AV33" s="958"/>
      <c r="AW33" s="958"/>
      <c r="AX33" s="958"/>
      <c r="AY33" s="958"/>
      <c r="AZ33" s="1028" t="s">
        <v>550</v>
      </c>
      <c r="BA33" s="1028"/>
      <c r="BB33" s="1028"/>
      <c r="BC33" s="1028"/>
      <c r="BD33" s="1028"/>
      <c r="BE33" s="959" t="s">
        <v>393</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6">
        <v>7</v>
      </c>
      <c r="B34" s="1017"/>
      <c r="C34" s="1018"/>
      <c r="D34" s="1018"/>
      <c r="E34" s="1018"/>
      <c r="F34" s="1018"/>
      <c r="G34" s="1018"/>
      <c r="H34" s="1018"/>
      <c r="I34" s="1018"/>
      <c r="J34" s="1018"/>
      <c r="K34" s="1018"/>
      <c r="L34" s="1018"/>
      <c r="M34" s="1018"/>
      <c r="N34" s="1018"/>
      <c r="O34" s="1018"/>
      <c r="P34" s="1019"/>
      <c r="Q34" s="1025"/>
      <c r="R34" s="1026"/>
      <c r="S34" s="1026"/>
      <c r="T34" s="1026"/>
      <c r="U34" s="1026"/>
      <c r="V34" s="1026"/>
      <c r="W34" s="1026"/>
      <c r="X34" s="1026"/>
      <c r="Y34" s="1026"/>
      <c r="Z34" s="1026"/>
      <c r="AA34" s="1026"/>
      <c r="AB34" s="1026"/>
      <c r="AC34" s="1026"/>
      <c r="AD34" s="1026"/>
      <c r="AE34" s="1027"/>
      <c r="AF34" s="1022"/>
      <c r="AG34" s="1023"/>
      <c r="AH34" s="1023"/>
      <c r="AI34" s="1023"/>
      <c r="AJ34" s="1024"/>
      <c r="AK34" s="967"/>
      <c r="AL34" s="958"/>
      <c r="AM34" s="958"/>
      <c r="AN34" s="958"/>
      <c r="AO34" s="958"/>
      <c r="AP34" s="958"/>
      <c r="AQ34" s="958"/>
      <c r="AR34" s="958"/>
      <c r="AS34" s="958"/>
      <c r="AT34" s="958"/>
      <c r="AU34" s="958"/>
      <c r="AV34" s="958"/>
      <c r="AW34" s="958"/>
      <c r="AX34" s="958"/>
      <c r="AY34" s="958"/>
      <c r="AZ34" s="1028"/>
      <c r="BA34" s="1028"/>
      <c r="BB34" s="1028"/>
      <c r="BC34" s="1028"/>
      <c r="BD34" s="1028"/>
      <c r="BE34" s="959"/>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4" t="s">
        <v>377</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2978</v>
      </c>
      <c r="AG63" s="946"/>
      <c r="AH63" s="946"/>
      <c r="AI63" s="946"/>
      <c r="AJ63" s="1009"/>
      <c r="AK63" s="1010"/>
      <c r="AL63" s="950"/>
      <c r="AM63" s="950"/>
      <c r="AN63" s="950"/>
      <c r="AO63" s="950"/>
      <c r="AP63" s="946">
        <v>7220</v>
      </c>
      <c r="AQ63" s="946"/>
      <c r="AR63" s="946"/>
      <c r="AS63" s="946"/>
      <c r="AT63" s="946"/>
      <c r="AU63" s="946">
        <v>5282</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399</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400</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0">
        <v>1</v>
      </c>
      <c r="B68" s="972" t="s">
        <v>551</v>
      </c>
      <c r="C68" s="973"/>
      <c r="D68" s="973"/>
      <c r="E68" s="973"/>
      <c r="F68" s="973"/>
      <c r="G68" s="973"/>
      <c r="H68" s="973"/>
      <c r="I68" s="973"/>
      <c r="J68" s="973"/>
      <c r="K68" s="973"/>
      <c r="L68" s="973"/>
      <c r="M68" s="973"/>
      <c r="N68" s="973"/>
      <c r="O68" s="973"/>
      <c r="P68" s="974"/>
      <c r="Q68" s="975">
        <v>3963</v>
      </c>
      <c r="R68" s="969"/>
      <c r="S68" s="969"/>
      <c r="T68" s="969"/>
      <c r="U68" s="969"/>
      <c r="V68" s="969">
        <v>3588</v>
      </c>
      <c r="W68" s="969"/>
      <c r="X68" s="969"/>
      <c r="Y68" s="969"/>
      <c r="Z68" s="969"/>
      <c r="AA68" s="969">
        <v>375</v>
      </c>
      <c r="AB68" s="969"/>
      <c r="AC68" s="969"/>
      <c r="AD68" s="969"/>
      <c r="AE68" s="969"/>
      <c r="AF68" s="969">
        <v>375</v>
      </c>
      <c r="AG68" s="969"/>
      <c r="AH68" s="969"/>
      <c r="AI68" s="969"/>
      <c r="AJ68" s="969"/>
      <c r="AK68" s="969">
        <v>22</v>
      </c>
      <c r="AL68" s="969"/>
      <c r="AM68" s="969"/>
      <c r="AN68" s="969"/>
      <c r="AO68" s="969"/>
      <c r="AP68" s="969" t="s">
        <v>550</v>
      </c>
      <c r="AQ68" s="969"/>
      <c r="AR68" s="969"/>
      <c r="AS68" s="969"/>
      <c r="AT68" s="969"/>
      <c r="AU68" s="969" t="s">
        <v>550</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2">
        <v>2</v>
      </c>
      <c r="B69" s="961" t="s">
        <v>552</v>
      </c>
      <c r="C69" s="962"/>
      <c r="D69" s="962"/>
      <c r="E69" s="962"/>
      <c r="F69" s="962"/>
      <c r="G69" s="962"/>
      <c r="H69" s="962"/>
      <c r="I69" s="962"/>
      <c r="J69" s="962"/>
      <c r="K69" s="962"/>
      <c r="L69" s="962"/>
      <c r="M69" s="962"/>
      <c r="N69" s="962"/>
      <c r="O69" s="962"/>
      <c r="P69" s="963"/>
      <c r="Q69" s="964">
        <v>93</v>
      </c>
      <c r="R69" s="958"/>
      <c r="S69" s="958"/>
      <c r="T69" s="958"/>
      <c r="U69" s="958"/>
      <c r="V69" s="958">
        <v>91</v>
      </c>
      <c r="W69" s="958"/>
      <c r="X69" s="958"/>
      <c r="Y69" s="958"/>
      <c r="Z69" s="958"/>
      <c r="AA69" s="958">
        <v>2</v>
      </c>
      <c r="AB69" s="958"/>
      <c r="AC69" s="958"/>
      <c r="AD69" s="958"/>
      <c r="AE69" s="958"/>
      <c r="AF69" s="958">
        <v>2</v>
      </c>
      <c r="AG69" s="958"/>
      <c r="AH69" s="958"/>
      <c r="AI69" s="958"/>
      <c r="AJ69" s="958"/>
      <c r="AK69" s="958" t="s">
        <v>550</v>
      </c>
      <c r="AL69" s="958"/>
      <c r="AM69" s="958"/>
      <c r="AN69" s="958"/>
      <c r="AO69" s="958"/>
      <c r="AP69" s="958" t="s">
        <v>550</v>
      </c>
      <c r="AQ69" s="958"/>
      <c r="AR69" s="958"/>
      <c r="AS69" s="958"/>
      <c r="AT69" s="958"/>
      <c r="AU69" s="958" t="s">
        <v>550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2">
        <v>3</v>
      </c>
      <c r="B70" s="961" t="s">
        <v>553</v>
      </c>
      <c r="C70" s="962"/>
      <c r="D70" s="962"/>
      <c r="E70" s="962"/>
      <c r="F70" s="962"/>
      <c r="G70" s="962"/>
      <c r="H70" s="962"/>
      <c r="I70" s="962"/>
      <c r="J70" s="962"/>
      <c r="K70" s="962"/>
      <c r="L70" s="962"/>
      <c r="M70" s="962"/>
      <c r="N70" s="962"/>
      <c r="O70" s="962"/>
      <c r="P70" s="963"/>
      <c r="Q70" s="964">
        <v>52</v>
      </c>
      <c r="R70" s="958"/>
      <c r="S70" s="958"/>
      <c r="T70" s="958"/>
      <c r="U70" s="958"/>
      <c r="V70" s="958">
        <v>50</v>
      </c>
      <c r="W70" s="958"/>
      <c r="X70" s="958"/>
      <c r="Y70" s="958"/>
      <c r="Z70" s="958"/>
      <c r="AA70" s="958">
        <v>2</v>
      </c>
      <c r="AB70" s="958"/>
      <c r="AC70" s="958"/>
      <c r="AD70" s="958"/>
      <c r="AE70" s="958"/>
      <c r="AF70" s="958">
        <v>2</v>
      </c>
      <c r="AG70" s="958"/>
      <c r="AH70" s="958"/>
      <c r="AI70" s="958"/>
      <c r="AJ70" s="958"/>
      <c r="AK70" s="958">
        <v>46</v>
      </c>
      <c r="AL70" s="958"/>
      <c r="AM70" s="958"/>
      <c r="AN70" s="958"/>
      <c r="AO70" s="958"/>
      <c r="AP70" s="958" t="s">
        <v>550</v>
      </c>
      <c r="AQ70" s="958"/>
      <c r="AR70" s="958"/>
      <c r="AS70" s="958"/>
      <c r="AT70" s="958"/>
      <c r="AU70" s="958" t="s">
        <v>550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2">
        <v>4</v>
      </c>
      <c r="B71" s="961" t="s">
        <v>554</v>
      </c>
      <c r="C71" s="962"/>
      <c r="D71" s="962"/>
      <c r="E71" s="962"/>
      <c r="F71" s="962"/>
      <c r="G71" s="962"/>
      <c r="H71" s="962"/>
      <c r="I71" s="962"/>
      <c r="J71" s="962"/>
      <c r="K71" s="962"/>
      <c r="L71" s="962"/>
      <c r="M71" s="962"/>
      <c r="N71" s="962"/>
      <c r="O71" s="962"/>
      <c r="P71" s="963"/>
      <c r="Q71" s="964">
        <v>780</v>
      </c>
      <c r="R71" s="958"/>
      <c r="S71" s="958"/>
      <c r="T71" s="958"/>
      <c r="U71" s="958"/>
      <c r="V71" s="958">
        <v>124</v>
      </c>
      <c r="W71" s="958"/>
      <c r="X71" s="958"/>
      <c r="Y71" s="958"/>
      <c r="Z71" s="958"/>
      <c r="AA71" s="958">
        <v>656</v>
      </c>
      <c r="AB71" s="958"/>
      <c r="AC71" s="958"/>
      <c r="AD71" s="958"/>
      <c r="AE71" s="958"/>
      <c r="AF71" s="958">
        <v>656</v>
      </c>
      <c r="AG71" s="958"/>
      <c r="AH71" s="958"/>
      <c r="AI71" s="958"/>
      <c r="AJ71" s="958"/>
      <c r="AK71" s="958">
        <v>45</v>
      </c>
      <c r="AL71" s="958"/>
      <c r="AM71" s="958"/>
      <c r="AN71" s="958"/>
      <c r="AO71" s="958"/>
      <c r="AP71" s="958" t="s">
        <v>550</v>
      </c>
      <c r="AQ71" s="958"/>
      <c r="AR71" s="958"/>
      <c r="AS71" s="958"/>
      <c r="AT71" s="958"/>
      <c r="AU71" s="958" t="s">
        <v>550</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2">
        <v>5</v>
      </c>
      <c r="B72" s="961" t="s">
        <v>555</v>
      </c>
      <c r="C72" s="962"/>
      <c r="D72" s="962"/>
      <c r="E72" s="962"/>
      <c r="F72" s="962"/>
      <c r="G72" s="962"/>
      <c r="H72" s="962"/>
      <c r="I72" s="962"/>
      <c r="J72" s="962"/>
      <c r="K72" s="962"/>
      <c r="L72" s="962"/>
      <c r="M72" s="962"/>
      <c r="N72" s="962"/>
      <c r="O72" s="962"/>
      <c r="P72" s="963"/>
      <c r="Q72" s="964">
        <v>1111</v>
      </c>
      <c r="R72" s="958"/>
      <c r="S72" s="958"/>
      <c r="T72" s="958"/>
      <c r="U72" s="958"/>
      <c r="V72" s="958">
        <v>1018</v>
      </c>
      <c r="W72" s="958"/>
      <c r="X72" s="958"/>
      <c r="Y72" s="958"/>
      <c r="Z72" s="958"/>
      <c r="AA72" s="958">
        <v>93</v>
      </c>
      <c r="AB72" s="958"/>
      <c r="AC72" s="958"/>
      <c r="AD72" s="958"/>
      <c r="AE72" s="958"/>
      <c r="AF72" s="958">
        <v>93</v>
      </c>
      <c r="AG72" s="958"/>
      <c r="AH72" s="958"/>
      <c r="AI72" s="958"/>
      <c r="AJ72" s="958"/>
      <c r="AK72" s="958">
        <v>34</v>
      </c>
      <c r="AL72" s="958"/>
      <c r="AM72" s="958"/>
      <c r="AN72" s="958"/>
      <c r="AO72" s="958"/>
      <c r="AP72" s="958" t="s">
        <v>550</v>
      </c>
      <c r="AQ72" s="958"/>
      <c r="AR72" s="958"/>
      <c r="AS72" s="958"/>
      <c r="AT72" s="958"/>
      <c r="AU72" s="958" t="s">
        <v>550</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2">
        <v>6</v>
      </c>
      <c r="B73" s="961" t="s">
        <v>556</v>
      </c>
      <c r="C73" s="962"/>
      <c r="D73" s="962"/>
      <c r="E73" s="962"/>
      <c r="F73" s="962"/>
      <c r="G73" s="962"/>
      <c r="H73" s="962"/>
      <c r="I73" s="962"/>
      <c r="J73" s="962"/>
      <c r="K73" s="962"/>
      <c r="L73" s="962"/>
      <c r="M73" s="962"/>
      <c r="N73" s="962"/>
      <c r="O73" s="962"/>
      <c r="P73" s="963"/>
      <c r="Q73" s="964">
        <v>416492</v>
      </c>
      <c r="R73" s="958"/>
      <c r="S73" s="958"/>
      <c r="T73" s="958"/>
      <c r="U73" s="958"/>
      <c r="V73" s="958">
        <v>405939</v>
      </c>
      <c r="W73" s="958"/>
      <c r="X73" s="958"/>
      <c r="Y73" s="958"/>
      <c r="Z73" s="958"/>
      <c r="AA73" s="958">
        <v>10552</v>
      </c>
      <c r="AB73" s="958"/>
      <c r="AC73" s="958"/>
      <c r="AD73" s="958"/>
      <c r="AE73" s="958"/>
      <c r="AF73" s="958">
        <v>10552</v>
      </c>
      <c r="AG73" s="958"/>
      <c r="AH73" s="958"/>
      <c r="AI73" s="958"/>
      <c r="AJ73" s="958"/>
      <c r="AK73" s="958">
        <v>2584</v>
      </c>
      <c r="AL73" s="958"/>
      <c r="AM73" s="958"/>
      <c r="AN73" s="958"/>
      <c r="AO73" s="958"/>
      <c r="AP73" s="958" t="s">
        <v>550</v>
      </c>
      <c r="AQ73" s="958"/>
      <c r="AR73" s="958"/>
      <c r="AS73" s="958"/>
      <c r="AT73" s="958"/>
      <c r="AU73" s="958" t="s">
        <v>550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2">
        <v>7</v>
      </c>
      <c r="B74" s="961" t="s">
        <v>557</v>
      </c>
      <c r="C74" s="962"/>
      <c r="D74" s="962"/>
      <c r="E74" s="962"/>
      <c r="F74" s="962"/>
      <c r="G74" s="962"/>
      <c r="H74" s="962"/>
      <c r="I74" s="962"/>
      <c r="J74" s="962"/>
      <c r="K74" s="962"/>
      <c r="L74" s="962"/>
      <c r="M74" s="962"/>
      <c r="N74" s="962"/>
      <c r="O74" s="962"/>
      <c r="P74" s="963"/>
      <c r="Q74" s="964">
        <v>2453</v>
      </c>
      <c r="R74" s="958"/>
      <c r="S74" s="958"/>
      <c r="T74" s="958"/>
      <c r="U74" s="958"/>
      <c r="V74" s="958">
        <v>2452</v>
      </c>
      <c r="W74" s="958"/>
      <c r="X74" s="958"/>
      <c r="Y74" s="958"/>
      <c r="Z74" s="958"/>
      <c r="AA74" s="958">
        <v>1</v>
      </c>
      <c r="AB74" s="958"/>
      <c r="AC74" s="958"/>
      <c r="AD74" s="958"/>
      <c r="AE74" s="958"/>
      <c r="AF74" s="958">
        <v>1</v>
      </c>
      <c r="AG74" s="958"/>
      <c r="AH74" s="958"/>
      <c r="AI74" s="958"/>
      <c r="AJ74" s="958"/>
      <c r="AK74" s="958" t="s">
        <v>550</v>
      </c>
      <c r="AL74" s="958"/>
      <c r="AM74" s="958"/>
      <c r="AN74" s="958"/>
      <c r="AO74" s="958"/>
      <c r="AP74" s="958" t="s">
        <v>550</v>
      </c>
      <c r="AQ74" s="958"/>
      <c r="AR74" s="958"/>
      <c r="AS74" s="958"/>
      <c r="AT74" s="958"/>
      <c r="AU74" s="958" t="s">
        <v>550</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2">
        <v>8</v>
      </c>
      <c r="B75" s="961" t="s">
        <v>558</v>
      </c>
      <c r="C75" s="962"/>
      <c r="D75" s="962"/>
      <c r="E75" s="962"/>
      <c r="F75" s="962"/>
      <c r="G75" s="962"/>
      <c r="H75" s="962"/>
      <c r="I75" s="962"/>
      <c r="J75" s="962"/>
      <c r="K75" s="962"/>
      <c r="L75" s="962"/>
      <c r="M75" s="962"/>
      <c r="N75" s="962"/>
      <c r="O75" s="962"/>
      <c r="P75" s="963"/>
      <c r="Q75" s="965">
        <v>1165</v>
      </c>
      <c r="R75" s="966"/>
      <c r="S75" s="966"/>
      <c r="T75" s="966"/>
      <c r="U75" s="967"/>
      <c r="V75" s="968">
        <v>1165</v>
      </c>
      <c r="W75" s="966"/>
      <c r="X75" s="966"/>
      <c r="Y75" s="966"/>
      <c r="Z75" s="967"/>
      <c r="AA75" s="968">
        <v>0</v>
      </c>
      <c r="AB75" s="966"/>
      <c r="AC75" s="966"/>
      <c r="AD75" s="966"/>
      <c r="AE75" s="967"/>
      <c r="AF75" s="968">
        <v>0</v>
      </c>
      <c r="AG75" s="966"/>
      <c r="AH75" s="966"/>
      <c r="AI75" s="966"/>
      <c r="AJ75" s="967"/>
      <c r="AK75" s="968" t="s">
        <v>550</v>
      </c>
      <c r="AL75" s="966"/>
      <c r="AM75" s="966"/>
      <c r="AN75" s="966"/>
      <c r="AO75" s="967"/>
      <c r="AP75" s="968">
        <v>821</v>
      </c>
      <c r="AQ75" s="966"/>
      <c r="AR75" s="966"/>
      <c r="AS75" s="966"/>
      <c r="AT75" s="967"/>
      <c r="AU75" s="968">
        <v>322</v>
      </c>
      <c r="AV75" s="966"/>
      <c r="AW75" s="966"/>
      <c r="AX75" s="966"/>
      <c r="AY75" s="967"/>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4" t="s">
        <v>377</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11682</v>
      </c>
      <c r="AG88" s="946"/>
      <c r="AH88" s="946"/>
      <c r="AI88" s="946"/>
      <c r="AJ88" s="946"/>
      <c r="AK88" s="950"/>
      <c r="AL88" s="950"/>
      <c r="AM88" s="950"/>
      <c r="AN88" s="950"/>
      <c r="AO88" s="950"/>
      <c r="AP88" s="946">
        <v>821</v>
      </c>
      <c r="AQ88" s="946"/>
      <c r="AR88" s="946"/>
      <c r="AS88" s="946"/>
      <c r="AT88" s="946"/>
      <c r="AU88" s="946">
        <v>322</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15</v>
      </c>
      <c r="CS102" s="940"/>
      <c r="CT102" s="940"/>
      <c r="CU102" s="940"/>
      <c r="CV102" s="941"/>
      <c r="CW102" s="939">
        <v>1</v>
      </c>
      <c r="CX102" s="940"/>
      <c r="CY102" s="940"/>
      <c r="CZ102" s="940"/>
      <c r="DA102" s="941"/>
      <c r="DB102" s="939">
        <v>386</v>
      </c>
      <c r="DC102" s="940"/>
      <c r="DD102" s="940"/>
      <c r="DE102" s="940"/>
      <c r="DF102" s="941"/>
      <c r="DG102" s="939">
        <v>308</v>
      </c>
      <c r="DH102" s="940"/>
      <c r="DI102" s="940"/>
      <c r="DJ102" s="940"/>
      <c r="DK102" s="941"/>
      <c r="DL102" s="939" t="s">
        <v>550</v>
      </c>
      <c r="DM102" s="940"/>
      <c r="DN102" s="940"/>
      <c r="DO102" s="940"/>
      <c r="DP102" s="941"/>
      <c r="DQ102" s="939" t="s">
        <v>550</v>
      </c>
      <c r="DR102" s="940"/>
      <c r="DS102" s="940"/>
      <c r="DT102" s="940"/>
      <c r="DU102" s="941"/>
      <c r="DV102" s="924"/>
      <c r="DW102" s="925"/>
      <c r="DX102" s="925"/>
      <c r="DY102" s="925"/>
      <c r="DZ102" s="926"/>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4" customFormat="1" ht="26.25" customHeight="1" x14ac:dyDescent="0.15">
      <c r="A110" s="794" t="s">
        <v>414</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2140945</v>
      </c>
      <c r="AB110" s="876"/>
      <c r="AC110" s="876"/>
      <c r="AD110" s="876"/>
      <c r="AE110" s="877"/>
      <c r="AF110" s="878">
        <v>2143170</v>
      </c>
      <c r="AG110" s="876"/>
      <c r="AH110" s="876"/>
      <c r="AI110" s="876"/>
      <c r="AJ110" s="877"/>
      <c r="AK110" s="878">
        <v>2250818</v>
      </c>
      <c r="AL110" s="876"/>
      <c r="AM110" s="876"/>
      <c r="AN110" s="876"/>
      <c r="AO110" s="877"/>
      <c r="AP110" s="879">
        <v>15.2</v>
      </c>
      <c r="AQ110" s="880"/>
      <c r="AR110" s="880"/>
      <c r="AS110" s="880"/>
      <c r="AT110" s="881"/>
      <c r="AU110" s="917" t="s">
        <v>69</v>
      </c>
      <c r="AV110" s="918"/>
      <c r="AW110" s="918"/>
      <c r="AX110" s="918"/>
      <c r="AY110" s="918"/>
      <c r="AZ110" s="847" t="s">
        <v>415</v>
      </c>
      <c r="BA110" s="795"/>
      <c r="BB110" s="795"/>
      <c r="BC110" s="795"/>
      <c r="BD110" s="795"/>
      <c r="BE110" s="795"/>
      <c r="BF110" s="795"/>
      <c r="BG110" s="795"/>
      <c r="BH110" s="795"/>
      <c r="BI110" s="795"/>
      <c r="BJ110" s="795"/>
      <c r="BK110" s="795"/>
      <c r="BL110" s="795"/>
      <c r="BM110" s="795"/>
      <c r="BN110" s="795"/>
      <c r="BO110" s="795"/>
      <c r="BP110" s="796"/>
      <c r="BQ110" s="848">
        <v>18274013</v>
      </c>
      <c r="BR110" s="829"/>
      <c r="BS110" s="829"/>
      <c r="BT110" s="829"/>
      <c r="BU110" s="829"/>
      <c r="BV110" s="829">
        <v>19379270</v>
      </c>
      <c r="BW110" s="829"/>
      <c r="BX110" s="829"/>
      <c r="BY110" s="829"/>
      <c r="BZ110" s="829"/>
      <c r="CA110" s="829">
        <v>20877433</v>
      </c>
      <c r="CB110" s="829"/>
      <c r="CC110" s="829"/>
      <c r="CD110" s="829"/>
      <c r="CE110" s="829"/>
      <c r="CF110" s="853">
        <v>140.6</v>
      </c>
      <c r="CG110" s="854"/>
      <c r="CH110" s="854"/>
      <c r="CI110" s="854"/>
      <c r="CJ110" s="854"/>
      <c r="CK110" s="913" t="s">
        <v>416</v>
      </c>
      <c r="CL110" s="806"/>
      <c r="CM110" s="847" t="s">
        <v>417</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419</v>
      </c>
      <c r="BA111" s="739"/>
      <c r="BB111" s="739"/>
      <c r="BC111" s="739"/>
      <c r="BD111" s="739"/>
      <c r="BE111" s="739"/>
      <c r="BF111" s="739"/>
      <c r="BG111" s="739"/>
      <c r="BH111" s="739"/>
      <c r="BI111" s="739"/>
      <c r="BJ111" s="739"/>
      <c r="BK111" s="739"/>
      <c r="BL111" s="739"/>
      <c r="BM111" s="739"/>
      <c r="BN111" s="739"/>
      <c r="BO111" s="739"/>
      <c r="BP111" s="740"/>
      <c r="BQ111" s="803">
        <v>2512015</v>
      </c>
      <c r="BR111" s="804"/>
      <c r="BS111" s="804"/>
      <c r="BT111" s="804"/>
      <c r="BU111" s="804"/>
      <c r="BV111" s="804">
        <v>1821137</v>
      </c>
      <c r="BW111" s="804"/>
      <c r="BX111" s="804"/>
      <c r="BY111" s="804"/>
      <c r="BZ111" s="804"/>
      <c r="CA111" s="804">
        <v>693435</v>
      </c>
      <c r="CB111" s="804"/>
      <c r="CC111" s="804"/>
      <c r="CD111" s="804"/>
      <c r="CE111" s="804"/>
      <c r="CF111" s="862">
        <v>4.7</v>
      </c>
      <c r="CG111" s="863"/>
      <c r="CH111" s="863"/>
      <c r="CI111" s="863"/>
      <c r="CJ111" s="863"/>
      <c r="CK111" s="914"/>
      <c r="CL111" s="808"/>
      <c r="CM111" s="802"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15">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423</v>
      </c>
      <c r="BA112" s="739"/>
      <c r="BB112" s="739"/>
      <c r="BC112" s="739"/>
      <c r="BD112" s="739"/>
      <c r="BE112" s="739"/>
      <c r="BF112" s="739"/>
      <c r="BG112" s="739"/>
      <c r="BH112" s="739"/>
      <c r="BI112" s="739"/>
      <c r="BJ112" s="739"/>
      <c r="BK112" s="739"/>
      <c r="BL112" s="739"/>
      <c r="BM112" s="739"/>
      <c r="BN112" s="739"/>
      <c r="BO112" s="739"/>
      <c r="BP112" s="740"/>
      <c r="BQ112" s="803">
        <v>4037290</v>
      </c>
      <c r="BR112" s="804"/>
      <c r="BS112" s="804"/>
      <c r="BT112" s="804"/>
      <c r="BU112" s="804"/>
      <c r="BV112" s="804">
        <v>4739226</v>
      </c>
      <c r="BW112" s="804"/>
      <c r="BX112" s="804"/>
      <c r="BY112" s="804"/>
      <c r="BZ112" s="804"/>
      <c r="CA112" s="804">
        <v>5282047</v>
      </c>
      <c r="CB112" s="804"/>
      <c r="CC112" s="804"/>
      <c r="CD112" s="804"/>
      <c r="CE112" s="804"/>
      <c r="CF112" s="862">
        <v>35.6</v>
      </c>
      <c r="CG112" s="863"/>
      <c r="CH112" s="863"/>
      <c r="CI112" s="863"/>
      <c r="CJ112" s="863"/>
      <c r="CK112" s="914"/>
      <c r="CL112" s="808"/>
      <c r="CM112" s="802"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15">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678922</v>
      </c>
      <c r="AB113" s="906"/>
      <c r="AC113" s="906"/>
      <c r="AD113" s="906"/>
      <c r="AE113" s="907"/>
      <c r="AF113" s="908">
        <v>660946</v>
      </c>
      <c r="AG113" s="906"/>
      <c r="AH113" s="906"/>
      <c r="AI113" s="906"/>
      <c r="AJ113" s="907"/>
      <c r="AK113" s="908">
        <v>678020</v>
      </c>
      <c r="AL113" s="906"/>
      <c r="AM113" s="906"/>
      <c r="AN113" s="906"/>
      <c r="AO113" s="907"/>
      <c r="AP113" s="909">
        <v>4.5999999999999996</v>
      </c>
      <c r="AQ113" s="910"/>
      <c r="AR113" s="910"/>
      <c r="AS113" s="910"/>
      <c r="AT113" s="911"/>
      <c r="AU113" s="919"/>
      <c r="AV113" s="920"/>
      <c r="AW113" s="920"/>
      <c r="AX113" s="920"/>
      <c r="AY113" s="920"/>
      <c r="AZ113" s="802" t="s">
        <v>426</v>
      </c>
      <c r="BA113" s="739"/>
      <c r="BB113" s="739"/>
      <c r="BC113" s="739"/>
      <c r="BD113" s="739"/>
      <c r="BE113" s="739"/>
      <c r="BF113" s="739"/>
      <c r="BG113" s="739"/>
      <c r="BH113" s="739"/>
      <c r="BI113" s="739"/>
      <c r="BJ113" s="739"/>
      <c r="BK113" s="739"/>
      <c r="BL113" s="739"/>
      <c r="BM113" s="739"/>
      <c r="BN113" s="739"/>
      <c r="BO113" s="739"/>
      <c r="BP113" s="740"/>
      <c r="BQ113" s="803" t="s">
        <v>122</v>
      </c>
      <c r="BR113" s="804"/>
      <c r="BS113" s="804"/>
      <c r="BT113" s="804"/>
      <c r="BU113" s="804"/>
      <c r="BV113" s="804">
        <v>46216</v>
      </c>
      <c r="BW113" s="804"/>
      <c r="BX113" s="804"/>
      <c r="BY113" s="804"/>
      <c r="BZ113" s="804"/>
      <c r="CA113" s="804">
        <v>322477</v>
      </c>
      <c r="CB113" s="804"/>
      <c r="CC113" s="804"/>
      <c r="CD113" s="804"/>
      <c r="CE113" s="804"/>
      <c r="CF113" s="862">
        <v>2.2000000000000002</v>
      </c>
      <c r="CG113" s="863"/>
      <c r="CH113" s="863"/>
      <c r="CI113" s="863"/>
      <c r="CJ113" s="863"/>
      <c r="CK113" s="914"/>
      <c r="CL113" s="808"/>
      <c r="CM113" s="802"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t="s">
        <v>122</v>
      </c>
      <c r="AB114" s="767"/>
      <c r="AC114" s="767"/>
      <c r="AD114" s="767"/>
      <c r="AE114" s="768"/>
      <c r="AF114" s="769">
        <v>508</v>
      </c>
      <c r="AG114" s="767"/>
      <c r="AH114" s="767"/>
      <c r="AI114" s="767"/>
      <c r="AJ114" s="768"/>
      <c r="AK114" s="769">
        <v>5746</v>
      </c>
      <c r="AL114" s="767"/>
      <c r="AM114" s="767"/>
      <c r="AN114" s="767"/>
      <c r="AO114" s="768"/>
      <c r="AP114" s="811">
        <v>0</v>
      </c>
      <c r="AQ114" s="812"/>
      <c r="AR114" s="812"/>
      <c r="AS114" s="812"/>
      <c r="AT114" s="813"/>
      <c r="AU114" s="919"/>
      <c r="AV114" s="920"/>
      <c r="AW114" s="920"/>
      <c r="AX114" s="920"/>
      <c r="AY114" s="920"/>
      <c r="AZ114" s="802" t="s">
        <v>429</v>
      </c>
      <c r="BA114" s="739"/>
      <c r="BB114" s="739"/>
      <c r="BC114" s="739"/>
      <c r="BD114" s="739"/>
      <c r="BE114" s="739"/>
      <c r="BF114" s="739"/>
      <c r="BG114" s="739"/>
      <c r="BH114" s="739"/>
      <c r="BI114" s="739"/>
      <c r="BJ114" s="739"/>
      <c r="BK114" s="739"/>
      <c r="BL114" s="739"/>
      <c r="BM114" s="739"/>
      <c r="BN114" s="739"/>
      <c r="BO114" s="739"/>
      <c r="BP114" s="740"/>
      <c r="BQ114" s="803">
        <v>2862015</v>
      </c>
      <c r="BR114" s="804"/>
      <c r="BS114" s="804"/>
      <c r="BT114" s="804"/>
      <c r="BU114" s="804"/>
      <c r="BV114" s="804">
        <v>2890656</v>
      </c>
      <c r="BW114" s="804"/>
      <c r="BX114" s="804"/>
      <c r="BY114" s="804"/>
      <c r="BZ114" s="804"/>
      <c r="CA114" s="804">
        <v>2958283</v>
      </c>
      <c r="CB114" s="804"/>
      <c r="CC114" s="804"/>
      <c r="CD114" s="804"/>
      <c r="CE114" s="804"/>
      <c r="CF114" s="862">
        <v>19.899999999999999</v>
      </c>
      <c r="CG114" s="863"/>
      <c r="CH114" s="863"/>
      <c r="CI114" s="863"/>
      <c r="CJ114" s="863"/>
      <c r="CK114" s="914"/>
      <c r="CL114" s="808"/>
      <c r="CM114" s="802"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12994</v>
      </c>
      <c r="AB115" s="906"/>
      <c r="AC115" s="906"/>
      <c r="AD115" s="906"/>
      <c r="AE115" s="907"/>
      <c r="AF115" s="908">
        <v>13149</v>
      </c>
      <c r="AG115" s="906"/>
      <c r="AH115" s="906"/>
      <c r="AI115" s="906"/>
      <c r="AJ115" s="907"/>
      <c r="AK115" s="908">
        <v>13163</v>
      </c>
      <c r="AL115" s="906"/>
      <c r="AM115" s="906"/>
      <c r="AN115" s="906"/>
      <c r="AO115" s="907"/>
      <c r="AP115" s="909">
        <v>0.1</v>
      </c>
      <c r="AQ115" s="910"/>
      <c r="AR115" s="910"/>
      <c r="AS115" s="910"/>
      <c r="AT115" s="911"/>
      <c r="AU115" s="919"/>
      <c r="AV115" s="920"/>
      <c r="AW115" s="920"/>
      <c r="AX115" s="920"/>
      <c r="AY115" s="920"/>
      <c r="AZ115" s="802" t="s">
        <v>432</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v>2512015</v>
      </c>
      <c r="DH115" s="767"/>
      <c r="DI115" s="767"/>
      <c r="DJ115" s="767"/>
      <c r="DK115" s="768"/>
      <c r="DL115" s="769">
        <v>1821137</v>
      </c>
      <c r="DM115" s="767"/>
      <c r="DN115" s="767"/>
      <c r="DO115" s="767"/>
      <c r="DP115" s="768"/>
      <c r="DQ115" s="769">
        <v>693435</v>
      </c>
      <c r="DR115" s="767"/>
      <c r="DS115" s="767"/>
      <c r="DT115" s="767"/>
      <c r="DU115" s="768"/>
      <c r="DV115" s="811">
        <v>4.7</v>
      </c>
      <c r="DW115" s="812"/>
      <c r="DX115" s="812"/>
      <c r="DY115" s="812"/>
      <c r="DZ115" s="813"/>
    </row>
    <row r="116" spans="1:130" s="224" customFormat="1" ht="26.25" customHeight="1" x14ac:dyDescent="0.15">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2832861</v>
      </c>
      <c r="AB117" s="890"/>
      <c r="AC117" s="890"/>
      <c r="AD117" s="890"/>
      <c r="AE117" s="891"/>
      <c r="AF117" s="892">
        <v>2817773</v>
      </c>
      <c r="AG117" s="890"/>
      <c r="AH117" s="890"/>
      <c r="AI117" s="890"/>
      <c r="AJ117" s="891"/>
      <c r="AK117" s="892">
        <v>2947747</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416</v>
      </c>
      <c r="B119" s="806"/>
      <c r="C119" s="847" t="s">
        <v>417</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442</v>
      </c>
      <c r="BP119" s="865"/>
      <c r="BQ119" s="866">
        <v>27685333</v>
      </c>
      <c r="BR119" s="832"/>
      <c r="BS119" s="832"/>
      <c r="BT119" s="832"/>
      <c r="BU119" s="832"/>
      <c r="BV119" s="832">
        <v>28876505</v>
      </c>
      <c r="BW119" s="832"/>
      <c r="BX119" s="832"/>
      <c r="BY119" s="832"/>
      <c r="BZ119" s="832"/>
      <c r="CA119" s="832">
        <v>30133675</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15">
      <c r="A120" s="807"/>
      <c r="B120" s="808"/>
      <c r="C120" s="802"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5"/>
      <c r="BB120" s="795"/>
      <c r="BC120" s="795"/>
      <c r="BD120" s="795"/>
      <c r="BE120" s="795"/>
      <c r="BF120" s="795"/>
      <c r="BG120" s="795"/>
      <c r="BH120" s="795"/>
      <c r="BI120" s="795"/>
      <c r="BJ120" s="795"/>
      <c r="BK120" s="795"/>
      <c r="BL120" s="795"/>
      <c r="BM120" s="795"/>
      <c r="BN120" s="795"/>
      <c r="BO120" s="795"/>
      <c r="BP120" s="796"/>
      <c r="BQ120" s="848">
        <v>8304709</v>
      </c>
      <c r="BR120" s="829"/>
      <c r="BS120" s="829"/>
      <c r="BT120" s="829"/>
      <c r="BU120" s="829"/>
      <c r="BV120" s="829">
        <v>8016222</v>
      </c>
      <c r="BW120" s="829"/>
      <c r="BX120" s="829"/>
      <c r="BY120" s="829"/>
      <c r="BZ120" s="829"/>
      <c r="CA120" s="829">
        <v>7645897</v>
      </c>
      <c r="CB120" s="829"/>
      <c r="CC120" s="829"/>
      <c r="CD120" s="829"/>
      <c r="CE120" s="829"/>
      <c r="CF120" s="853">
        <v>51.5</v>
      </c>
      <c r="CG120" s="854"/>
      <c r="CH120" s="854"/>
      <c r="CI120" s="854"/>
      <c r="CJ120" s="854"/>
      <c r="CK120" s="855" t="s">
        <v>446</v>
      </c>
      <c r="CL120" s="839"/>
      <c r="CM120" s="839"/>
      <c r="CN120" s="839"/>
      <c r="CO120" s="840"/>
      <c r="CP120" s="859" t="s">
        <v>394</v>
      </c>
      <c r="CQ120" s="860"/>
      <c r="CR120" s="860"/>
      <c r="CS120" s="860"/>
      <c r="CT120" s="860"/>
      <c r="CU120" s="860"/>
      <c r="CV120" s="860"/>
      <c r="CW120" s="860"/>
      <c r="CX120" s="860"/>
      <c r="CY120" s="860"/>
      <c r="CZ120" s="860"/>
      <c r="DA120" s="860"/>
      <c r="DB120" s="860"/>
      <c r="DC120" s="860"/>
      <c r="DD120" s="860"/>
      <c r="DE120" s="860"/>
      <c r="DF120" s="861"/>
      <c r="DG120" s="848">
        <v>3855999</v>
      </c>
      <c r="DH120" s="829"/>
      <c r="DI120" s="829"/>
      <c r="DJ120" s="829"/>
      <c r="DK120" s="829"/>
      <c r="DL120" s="829">
        <v>4576488</v>
      </c>
      <c r="DM120" s="829"/>
      <c r="DN120" s="829"/>
      <c r="DO120" s="829"/>
      <c r="DP120" s="829"/>
      <c r="DQ120" s="829">
        <v>5142928</v>
      </c>
      <c r="DR120" s="829"/>
      <c r="DS120" s="829"/>
      <c r="DT120" s="829"/>
      <c r="DU120" s="829"/>
      <c r="DV120" s="830">
        <v>34.6</v>
      </c>
      <c r="DW120" s="830"/>
      <c r="DX120" s="830"/>
      <c r="DY120" s="830"/>
      <c r="DZ120" s="831"/>
    </row>
    <row r="121" spans="1:130" s="224" customFormat="1" ht="26.25" customHeight="1" x14ac:dyDescent="0.15">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448</v>
      </c>
      <c r="BA121" s="739"/>
      <c r="BB121" s="739"/>
      <c r="BC121" s="739"/>
      <c r="BD121" s="739"/>
      <c r="BE121" s="739"/>
      <c r="BF121" s="739"/>
      <c r="BG121" s="739"/>
      <c r="BH121" s="739"/>
      <c r="BI121" s="739"/>
      <c r="BJ121" s="739"/>
      <c r="BK121" s="739"/>
      <c r="BL121" s="739"/>
      <c r="BM121" s="739"/>
      <c r="BN121" s="739"/>
      <c r="BO121" s="739"/>
      <c r="BP121" s="740"/>
      <c r="BQ121" s="803">
        <v>4740828</v>
      </c>
      <c r="BR121" s="804"/>
      <c r="BS121" s="804"/>
      <c r="BT121" s="804"/>
      <c r="BU121" s="804"/>
      <c r="BV121" s="804">
        <v>4868882</v>
      </c>
      <c r="BW121" s="804"/>
      <c r="BX121" s="804"/>
      <c r="BY121" s="804"/>
      <c r="BZ121" s="804"/>
      <c r="CA121" s="804">
        <v>5820176</v>
      </c>
      <c r="CB121" s="804"/>
      <c r="CC121" s="804"/>
      <c r="CD121" s="804"/>
      <c r="CE121" s="804"/>
      <c r="CF121" s="862">
        <v>39.200000000000003</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181090</v>
      </c>
      <c r="DH121" s="804"/>
      <c r="DI121" s="804"/>
      <c r="DJ121" s="804"/>
      <c r="DK121" s="804"/>
      <c r="DL121" s="804">
        <v>162564</v>
      </c>
      <c r="DM121" s="804"/>
      <c r="DN121" s="804"/>
      <c r="DO121" s="804"/>
      <c r="DP121" s="804"/>
      <c r="DQ121" s="804">
        <v>139119</v>
      </c>
      <c r="DR121" s="804"/>
      <c r="DS121" s="804"/>
      <c r="DT121" s="804"/>
      <c r="DU121" s="804"/>
      <c r="DV121" s="781">
        <v>0.9</v>
      </c>
      <c r="DW121" s="781"/>
      <c r="DX121" s="781"/>
      <c r="DY121" s="781"/>
      <c r="DZ121" s="782"/>
    </row>
    <row r="122" spans="1:130" s="224" customFormat="1" ht="26.25" customHeight="1" x14ac:dyDescent="0.15">
      <c r="A122" s="807"/>
      <c r="B122" s="808"/>
      <c r="C122" s="802"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19814350</v>
      </c>
      <c r="BR122" s="832"/>
      <c r="BS122" s="832"/>
      <c r="BT122" s="832"/>
      <c r="BU122" s="832"/>
      <c r="BV122" s="832">
        <v>19338062</v>
      </c>
      <c r="BW122" s="832"/>
      <c r="BX122" s="832"/>
      <c r="BY122" s="832"/>
      <c r="BZ122" s="832"/>
      <c r="CA122" s="832">
        <v>18659096</v>
      </c>
      <c r="CB122" s="832"/>
      <c r="CC122" s="832"/>
      <c r="CD122" s="832"/>
      <c r="CE122" s="832"/>
      <c r="CF122" s="833">
        <v>125.7</v>
      </c>
      <c r="CG122" s="834"/>
      <c r="CH122" s="834"/>
      <c r="CI122" s="834"/>
      <c r="CJ122" s="834"/>
      <c r="CK122" s="856"/>
      <c r="CL122" s="842"/>
      <c r="CM122" s="842"/>
      <c r="CN122" s="842"/>
      <c r="CO122" s="843"/>
      <c r="CP122" s="822" t="s">
        <v>392</v>
      </c>
      <c r="CQ122" s="823"/>
      <c r="CR122" s="823"/>
      <c r="CS122" s="823"/>
      <c r="CT122" s="823"/>
      <c r="CU122" s="823"/>
      <c r="CV122" s="823"/>
      <c r="CW122" s="823"/>
      <c r="CX122" s="823"/>
      <c r="CY122" s="823"/>
      <c r="CZ122" s="823"/>
      <c r="DA122" s="823"/>
      <c r="DB122" s="823"/>
      <c r="DC122" s="823"/>
      <c r="DD122" s="823"/>
      <c r="DE122" s="823"/>
      <c r="DF122" s="824"/>
      <c r="DG122" s="803">
        <v>201</v>
      </c>
      <c r="DH122" s="804"/>
      <c r="DI122" s="804"/>
      <c r="DJ122" s="804"/>
      <c r="DK122" s="804"/>
      <c r="DL122" s="804">
        <v>174</v>
      </c>
      <c r="DM122" s="804"/>
      <c r="DN122" s="804"/>
      <c r="DO122" s="804"/>
      <c r="DP122" s="804"/>
      <c r="DQ122" s="804" t="s">
        <v>122</v>
      </c>
      <c r="DR122" s="804"/>
      <c r="DS122" s="804"/>
      <c r="DT122" s="804"/>
      <c r="DU122" s="804"/>
      <c r="DV122" s="781" t="s">
        <v>122</v>
      </c>
      <c r="DW122" s="781"/>
      <c r="DX122" s="781"/>
      <c r="DY122" s="781"/>
      <c r="DZ122" s="782"/>
    </row>
    <row r="123" spans="1:130" s="224" customFormat="1" ht="26.25" customHeight="1" x14ac:dyDescent="0.15">
      <c r="A123" s="807"/>
      <c r="B123" s="808"/>
      <c r="C123" s="802"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450</v>
      </c>
      <c r="BP123" s="865"/>
      <c r="BQ123" s="819">
        <v>32859887</v>
      </c>
      <c r="BR123" s="820"/>
      <c r="BS123" s="820"/>
      <c r="BT123" s="820"/>
      <c r="BU123" s="820"/>
      <c r="BV123" s="820">
        <v>32223166</v>
      </c>
      <c r="BW123" s="820"/>
      <c r="BX123" s="820"/>
      <c r="BY123" s="820"/>
      <c r="BZ123" s="820"/>
      <c r="CA123" s="820">
        <v>32125169</v>
      </c>
      <c r="CB123" s="820"/>
      <c r="CC123" s="820"/>
      <c r="CD123" s="820"/>
      <c r="CE123" s="820"/>
      <c r="CF123" s="735"/>
      <c r="CG123" s="736"/>
      <c r="CH123" s="736"/>
      <c r="CI123" s="736"/>
      <c r="CJ123" s="821"/>
      <c r="CK123" s="856"/>
      <c r="CL123" s="842"/>
      <c r="CM123" s="842"/>
      <c r="CN123" s="842"/>
      <c r="CO123" s="843"/>
      <c r="CP123" s="822"/>
      <c r="CQ123" s="823"/>
      <c r="CR123" s="823"/>
      <c r="CS123" s="823"/>
      <c r="CT123" s="823"/>
      <c r="CU123" s="823"/>
      <c r="CV123" s="823"/>
      <c r="CW123" s="823"/>
      <c r="CX123" s="823"/>
      <c r="CY123" s="823"/>
      <c r="CZ123" s="823"/>
      <c r="DA123" s="823"/>
      <c r="DB123" s="823"/>
      <c r="DC123" s="823"/>
      <c r="DD123" s="823"/>
      <c r="DE123" s="823"/>
      <c r="DF123" s="824"/>
      <c r="DG123" s="766"/>
      <c r="DH123" s="767"/>
      <c r="DI123" s="767"/>
      <c r="DJ123" s="767"/>
      <c r="DK123" s="768"/>
      <c r="DL123" s="769"/>
      <c r="DM123" s="767"/>
      <c r="DN123" s="767"/>
      <c r="DO123" s="767"/>
      <c r="DP123" s="768"/>
      <c r="DQ123" s="769"/>
      <c r="DR123" s="767"/>
      <c r="DS123" s="767"/>
      <c r="DT123" s="767"/>
      <c r="DU123" s="768"/>
      <c r="DV123" s="811"/>
      <c r="DW123" s="812"/>
      <c r="DX123" s="812"/>
      <c r="DY123" s="812"/>
      <c r="DZ123" s="813"/>
    </row>
    <row r="124" spans="1:130" s="224" customFormat="1" ht="26.25" customHeight="1" thickBot="1" x14ac:dyDescent="0.2">
      <c r="A124" s="807"/>
      <c r="B124" s="808"/>
      <c r="C124" s="802"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2"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2"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12147</v>
      </c>
      <c r="AB126" s="767"/>
      <c r="AC126" s="767"/>
      <c r="AD126" s="767"/>
      <c r="AE126" s="768"/>
      <c r="AF126" s="769">
        <v>12147</v>
      </c>
      <c r="AG126" s="767"/>
      <c r="AH126" s="767"/>
      <c r="AI126" s="767"/>
      <c r="AJ126" s="768"/>
      <c r="AK126" s="769">
        <v>12147</v>
      </c>
      <c r="AL126" s="767"/>
      <c r="AM126" s="767"/>
      <c r="AN126" s="767"/>
      <c r="AO126" s="768"/>
      <c r="AP126" s="811">
        <v>0.1</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455</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15">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847</v>
      </c>
      <c r="AB127" s="767"/>
      <c r="AC127" s="767"/>
      <c r="AD127" s="767"/>
      <c r="AE127" s="768"/>
      <c r="AF127" s="769">
        <v>1002</v>
      </c>
      <c r="AG127" s="767"/>
      <c r="AH127" s="767"/>
      <c r="AI127" s="767"/>
      <c r="AJ127" s="768"/>
      <c r="AK127" s="769">
        <v>1016</v>
      </c>
      <c r="AL127" s="767"/>
      <c r="AM127" s="767"/>
      <c r="AN127" s="767"/>
      <c r="AO127" s="768"/>
      <c r="AP127" s="811">
        <v>0</v>
      </c>
      <c r="AQ127" s="812"/>
      <c r="AR127" s="812"/>
      <c r="AS127" s="812"/>
      <c r="AT127" s="813"/>
      <c r="AU127" s="226"/>
      <c r="AV127" s="226"/>
      <c r="AW127" s="226"/>
      <c r="AX127" s="828" t="s">
        <v>457</v>
      </c>
      <c r="AY127" s="799"/>
      <c r="AZ127" s="799"/>
      <c r="BA127" s="799"/>
      <c r="BB127" s="799"/>
      <c r="BC127" s="799"/>
      <c r="BD127" s="799"/>
      <c r="BE127" s="800"/>
      <c r="BF127" s="798" t="s">
        <v>458</v>
      </c>
      <c r="BG127" s="799"/>
      <c r="BH127" s="799"/>
      <c r="BI127" s="799"/>
      <c r="BJ127" s="799"/>
      <c r="BK127" s="799"/>
      <c r="BL127" s="800"/>
      <c r="BM127" s="798" t="s">
        <v>459</v>
      </c>
      <c r="BN127" s="799"/>
      <c r="BO127" s="799"/>
      <c r="BP127" s="799"/>
      <c r="BQ127" s="799"/>
      <c r="BR127" s="799"/>
      <c r="BS127" s="800"/>
      <c r="BT127" s="798" t="s">
        <v>460</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461</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
      <c r="A128" s="783" t="s">
        <v>462</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463</v>
      </c>
      <c r="X128" s="785"/>
      <c r="Y128" s="785"/>
      <c r="Z128" s="786"/>
      <c r="AA128" s="787">
        <v>826266</v>
      </c>
      <c r="AB128" s="788"/>
      <c r="AC128" s="788"/>
      <c r="AD128" s="788"/>
      <c r="AE128" s="789"/>
      <c r="AF128" s="790">
        <v>816566</v>
      </c>
      <c r="AG128" s="788"/>
      <c r="AH128" s="788"/>
      <c r="AI128" s="788"/>
      <c r="AJ128" s="789"/>
      <c r="AK128" s="790">
        <v>908433</v>
      </c>
      <c r="AL128" s="788"/>
      <c r="AM128" s="788"/>
      <c r="AN128" s="788"/>
      <c r="AO128" s="789"/>
      <c r="AP128" s="791"/>
      <c r="AQ128" s="792"/>
      <c r="AR128" s="792"/>
      <c r="AS128" s="792"/>
      <c r="AT128" s="793"/>
      <c r="AU128" s="226"/>
      <c r="AV128" s="226"/>
      <c r="AW128" s="226"/>
      <c r="AX128" s="794" t="s">
        <v>464</v>
      </c>
      <c r="AY128" s="795"/>
      <c r="AZ128" s="795"/>
      <c r="BA128" s="795"/>
      <c r="BB128" s="795"/>
      <c r="BC128" s="795"/>
      <c r="BD128" s="795"/>
      <c r="BE128" s="796"/>
      <c r="BF128" s="773" t="s">
        <v>122</v>
      </c>
      <c r="BG128" s="774"/>
      <c r="BH128" s="774"/>
      <c r="BI128" s="774"/>
      <c r="BJ128" s="774"/>
      <c r="BK128" s="774"/>
      <c r="BL128" s="797"/>
      <c r="BM128" s="773">
        <v>12.68</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465</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16504399</v>
      </c>
      <c r="AB129" s="767"/>
      <c r="AC129" s="767"/>
      <c r="AD129" s="767"/>
      <c r="AE129" s="768"/>
      <c r="AF129" s="769">
        <v>16127830</v>
      </c>
      <c r="AG129" s="767"/>
      <c r="AH129" s="767"/>
      <c r="AI129" s="767"/>
      <c r="AJ129" s="768"/>
      <c r="AK129" s="769">
        <v>16516840</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17.68</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1841580</v>
      </c>
      <c r="AB130" s="767"/>
      <c r="AC130" s="767"/>
      <c r="AD130" s="767"/>
      <c r="AE130" s="768"/>
      <c r="AF130" s="769">
        <v>1750604</v>
      </c>
      <c r="AG130" s="767"/>
      <c r="AH130" s="767"/>
      <c r="AI130" s="767"/>
      <c r="AJ130" s="768"/>
      <c r="AK130" s="769">
        <v>1672952</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1.7</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14662819</v>
      </c>
      <c r="AB131" s="751"/>
      <c r="AC131" s="751"/>
      <c r="AD131" s="751"/>
      <c r="AE131" s="752"/>
      <c r="AF131" s="753">
        <v>14377226</v>
      </c>
      <c r="AG131" s="751"/>
      <c r="AH131" s="751"/>
      <c r="AI131" s="751"/>
      <c r="AJ131" s="752"/>
      <c r="AK131" s="753">
        <v>14843888</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1.1253975110000001</v>
      </c>
      <c r="AB132" s="732"/>
      <c r="AC132" s="732"/>
      <c r="AD132" s="732"/>
      <c r="AE132" s="733"/>
      <c r="AF132" s="734">
        <v>1.7430553010000001</v>
      </c>
      <c r="AG132" s="732"/>
      <c r="AH132" s="732"/>
      <c r="AI132" s="732"/>
      <c r="AJ132" s="733"/>
      <c r="AK132" s="734">
        <v>2.4681000019999999</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0.5</v>
      </c>
      <c r="AB133" s="711"/>
      <c r="AC133" s="711"/>
      <c r="AD133" s="711"/>
      <c r="AE133" s="712"/>
      <c r="AF133" s="710">
        <v>0.9</v>
      </c>
      <c r="AG133" s="711"/>
      <c r="AH133" s="711"/>
      <c r="AI133" s="711"/>
      <c r="AJ133" s="712"/>
      <c r="AK133" s="710">
        <v>1.7</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QE6tCzJv3yfaNHBhhvZp3h3ysPjQbmtSm8jQVDqR3DyR1Dk5nkxKVhoPNnBxU+aQWu8og0B/48akmWLH0RqrtQ==" saltValue="nZqmfbuFCuIkfsWJ/EX1m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F7htgW589R67Xs7IpAwaXvTmIkSd202oMeRLCJl4U3DHpNn1SOK+CEfk9xo8xeXuV95LQRZ89TaZ1WSe+pW/lA==" saltValue="Kg5YqQ3zEeMzUEsj5lxAzw=="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qZzW1krv4yE46tgpKJhaPJsffBhcNIMQX5vcOAJ5kbo2hG2u82wO1GRBH3HHfq+oYP4rPhKLDH1albVOLrbmQ==" saltValue="s0BOcwUqPxQn3Hvx6AOPIg==" spinCount="100000" sheet="1" objects="1" scenarios="1"/>
  <dataConsolidate/>
  <phoneticPr fontId="2"/>
  <printOptions horizontalCentered="1" verticalCentered="1"/>
  <pageMargins left="0" right="0" top="0" bottom="0" header="0" footer="0"/>
  <pageSetup paperSize="8" scale="6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05" t="s">
        <v>479</v>
      </c>
      <c r="AP7" s="265"/>
      <c r="AQ7" s="266" t="s">
        <v>480</v>
      </c>
      <c r="AR7" s="267"/>
    </row>
    <row r="8" spans="1:46" x14ac:dyDescent="0.15">
      <c r="A8" s="259"/>
      <c r="AK8" s="268"/>
      <c r="AL8" s="269"/>
      <c r="AM8" s="269"/>
      <c r="AN8" s="270"/>
      <c r="AO8" s="1106"/>
      <c r="AP8" s="271" t="s">
        <v>481</v>
      </c>
      <c r="AQ8" s="272" t="s">
        <v>482</v>
      </c>
      <c r="AR8" s="273" t="s">
        <v>483</v>
      </c>
    </row>
    <row r="9" spans="1:46" x14ac:dyDescent="0.15">
      <c r="A9" s="259"/>
      <c r="AK9" s="1117" t="s">
        <v>484</v>
      </c>
      <c r="AL9" s="1118"/>
      <c r="AM9" s="1118"/>
      <c r="AN9" s="1119"/>
      <c r="AO9" s="274">
        <v>7010889</v>
      </c>
      <c r="AP9" s="274">
        <v>97556</v>
      </c>
      <c r="AQ9" s="275">
        <v>66486</v>
      </c>
      <c r="AR9" s="276">
        <v>46.7</v>
      </c>
    </row>
    <row r="10" spans="1:46" ht="13.5" customHeight="1" x14ac:dyDescent="0.15">
      <c r="A10" s="259"/>
      <c r="AK10" s="1117" t="s">
        <v>485</v>
      </c>
      <c r="AL10" s="1118"/>
      <c r="AM10" s="1118"/>
      <c r="AN10" s="1119"/>
      <c r="AO10" s="277">
        <v>2629</v>
      </c>
      <c r="AP10" s="277">
        <v>37</v>
      </c>
      <c r="AQ10" s="278">
        <v>6147</v>
      </c>
      <c r="AR10" s="279">
        <v>-99.4</v>
      </c>
    </row>
    <row r="11" spans="1:46" ht="13.5" customHeight="1" x14ac:dyDescent="0.15">
      <c r="A11" s="259"/>
      <c r="AK11" s="1117" t="s">
        <v>486</v>
      </c>
      <c r="AL11" s="1118"/>
      <c r="AM11" s="1118"/>
      <c r="AN11" s="1119"/>
      <c r="AO11" s="277">
        <v>12702</v>
      </c>
      <c r="AP11" s="277">
        <v>177</v>
      </c>
      <c r="AQ11" s="278">
        <v>1219</v>
      </c>
      <c r="AR11" s="279">
        <v>-85.5</v>
      </c>
    </row>
    <row r="12" spans="1:46" ht="13.5" customHeight="1" x14ac:dyDescent="0.15">
      <c r="A12" s="259"/>
      <c r="AK12" s="1117" t="s">
        <v>487</v>
      </c>
      <c r="AL12" s="1118"/>
      <c r="AM12" s="1118"/>
      <c r="AN12" s="1119"/>
      <c r="AO12" s="277" t="s">
        <v>488</v>
      </c>
      <c r="AP12" s="277" t="s">
        <v>488</v>
      </c>
      <c r="AQ12" s="278">
        <v>9</v>
      </c>
      <c r="AR12" s="279" t="s">
        <v>488</v>
      </c>
    </row>
    <row r="13" spans="1:46" ht="13.5" customHeight="1" x14ac:dyDescent="0.15">
      <c r="A13" s="259"/>
      <c r="AK13" s="1117" t="s">
        <v>489</v>
      </c>
      <c r="AL13" s="1118"/>
      <c r="AM13" s="1118"/>
      <c r="AN13" s="1119"/>
      <c r="AO13" s="277">
        <v>210042</v>
      </c>
      <c r="AP13" s="277">
        <v>2923</v>
      </c>
      <c r="AQ13" s="278">
        <v>2955</v>
      </c>
      <c r="AR13" s="279">
        <v>-1.1000000000000001</v>
      </c>
    </row>
    <row r="14" spans="1:46" ht="13.5" customHeight="1" x14ac:dyDescent="0.15">
      <c r="A14" s="259"/>
      <c r="AK14" s="1117" t="s">
        <v>490</v>
      </c>
      <c r="AL14" s="1118"/>
      <c r="AM14" s="1118"/>
      <c r="AN14" s="1119"/>
      <c r="AO14" s="277">
        <v>179024</v>
      </c>
      <c r="AP14" s="277">
        <v>2491</v>
      </c>
      <c r="AQ14" s="278">
        <v>1434</v>
      </c>
      <c r="AR14" s="279">
        <v>73.7</v>
      </c>
    </row>
    <row r="15" spans="1:46" ht="13.5" customHeight="1" x14ac:dyDescent="0.15">
      <c r="A15" s="259"/>
      <c r="AK15" s="1120" t="s">
        <v>491</v>
      </c>
      <c r="AL15" s="1121"/>
      <c r="AM15" s="1121"/>
      <c r="AN15" s="1122"/>
      <c r="AO15" s="277">
        <v>-283988</v>
      </c>
      <c r="AP15" s="277">
        <v>-3952</v>
      </c>
      <c r="AQ15" s="278">
        <v>-3102</v>
      </c>
      <c r="AR15" s="279">
        <v>27.4</v>
      </c>
    </row>
    <row r="16" spans="1:46" x14ac:dyDescent="0.15">
      <c r="A16" s="259"/>
      <c r="AK16" s="1120" t="s">
        <v>177</v>
      </c>
      <c r="AL16" s="1121"/>
      <c r="AM16" s="1121"/>
      <c r="AN16" s="1122"/>
      <c r="AO16" s="277">
        <v>7131298</v>
      </c>
      <c r="AP16" s="277">
        <v>99232</v>
      </c>
      <c r="AQ16" s="278">
        <v>75147</v>
      </c>
      <c r="AR16" s="279">
        <v>32.1</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23" t="s">
        <v>496</v>
      </c>
      <c r="AL21" s="1124"/>
      <c r="AM21" s="1124"/>
      <c r="AN21" s="1125"/>
      <c r="AO21" s="289">
        <v>8.77</v>
      </c>
      <c r="AP21" s="290">
        <v>6.62</v>
      </c>
      <c r="AQ21" s="291">
        <v>2.15</v>
      </c>
      <c r="AS21" s="292"/>
      <c r="AT21" s="288"/>
    </row>
    <row r="22" spans="1:46" s="260" customFormat="1" x14ac:dyDescent="0.15">
      <c r="A22" s="288"/>
      <c r="AK22" s="1123" t="s">
        <v>497</v>
      </c>
      <c r="AL22" s="1124"/>
      <c r="AM22" s="1124"/>
      <c r="AN22" s="1125"/>
      <c r="AO22" s="293">
        <v>100.4</v>
      </c>
      <c r="AP22" s="294">
        <v>98.3</v>
      </c>
      <c r="AQ22" s="295">
        <v>2.1</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16" t="s">
        <v>498</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05" t="s">
        <v>479</v>
      </c>
      <c r="AP30" s="265"/>
      <c r="AQ30" s="266" t="s">
        <v>480</v>
      </c>
      <c r="AR30" s="267"/>
    </row>
    <row r="31" spans="1:46" x14ac:dyDescent="0.15">
      <c r="A31" s="259"/>
      <c r="AK31" s="268"/>
      <c r="AL31" s="269"/>
      <c r="AM31" s="269"/>
      <c r="AN31" s="270"/>
      <c r="AO31" s="1106"/>
      <c r="AP31" s="271" t="s">
        <v>481</v>
      </c>
      <c r="AQ31" s="272" t="s">
        <v>482</v>
      </c>
      <c r="AR31" s="273" t="s">
        <v>483</v>
      </c>
    </row>
    <row r="32" spans="1:46" ht="27" customHeight="1" x14ac:dyDescent="0.15">
      <c r="A32" s="259"/>
      <c r="AK32" s="1107" t="s">
        <v>501</v>
      </c>
      <c r="AL32" s="1108"/>
      <c r="AM32" s="1108"/>
      <c r="AN32" s="1109"/>
      <c r="AO32" s="303">
        <v>2250818</v>
      </c>
      <c r="AP32" s="303">
        <v>31320</v>
      </c>
      <c r="AQ32" s="304">
        <v>34847</v>
      </c>
      <c r="AR32" s="305">
        <v>-10.1</v>
      </c>
    </row>
    <row r="33" spans="1:46" ht="13.5" customHeight="1" x14ac:dyDescent="0.15">
      <c r="A33" s="259"/>
      <c r="AK33" s="1107" t="s">
        <v>502</v>
      </c>
      <c r="AL33" s="1108"/>
      <c r="AM33" s="1108"/>
      <c r="AN33" s="1109"/>
      <c r="AO33" s="303" t="s">
        <v>488</v>
      </c>
      <c r="AP33" s="303" t="s">
        <v>488</v>
      </c>
      <c r="AQ33" s="304" t="s">
        <v>488</v>
      </c>
      <c r="AR33" s="305" t="s">
        <v>488</v>
      </c>
    </row>
    <row r="34" spans="1:46" ht="27" customHeight="1" x14ac:dyDescent="0.15">
      <c r="A34" s="259"/>
      <c r="AK34" s="1107" t="s">
        <v>503</v>
      </c>
      <c r="AL34" s="1108"/>
      <c r="AM34" s="1108"/>
      <c r="AN34" s="1109"/>
      <c r="AO34" s="303" t="s">
        <v>488</v>
      </c>
      <c r="AP34" s="303" t="s">
        <v>488</v>
      </c>
      <c r="AQ34" s="304">
        <v>5</v>
      </c>
      <c r="AR34" s="305" t="s">
        <v>488</v>
      </c>
    </row>
    <row r="35" spans="1:46" ht="27" customHeight="1" x14ac:dyDescent="0.15">
      <c r="A35" s="259"/>
      <c r="AK35" s="1107" t="s">
        <v>504</v>
      </c>
      <c r="AL35" s="1108"/>
      <c r="AM35" s="1108"/>
      <c r="AN35" s="1109"/>
      <c r="AO35" s="303">
        <v>678020</v>
      </c>
      <c r="AP35" s="303">
        <v>9435</v>
      </c>
      <c r="AQ35" s="304">
        <v>8260</v>
      </c>
      <c r="AR35" s="305">
        <v>14.2</v>
      </c>
    </row>
    <row r="36" spans="1:46" ht="27" customHeight="1" x14ac:dyDescent="0.15">
      <c r="A36" s="259"/>
      <c r="AK36" s="1107" t="s">
        <v>505</v>
      </c>
      <c r="AL36" s="1108"/>
      <c r="AM36" s="1108"/>
      <c r="AN36" s="1109"/>
      <c r="AO36" s="303">
        <v>5746</v>
      </c>
      <c r="AP36" s="303">
        <v>80</v>
      </c>
      <c r="AQ36" s="304">
        <v>1689</v>
      </c>
      <c r="AR36" s="305">
        <v>-95.3</v>
      </c>
    </row>
    <row r="37" spans="1:46" ht="13.5" customHeight="1" x14ac:dyDescent="0.15">
      <c r="A37" s="259"/>
      <c r="AK37" s="1107" t="s">
        <v>506</v>
      </c>
      <c r="AL37" s="1108"/>
      <c r="AM37" s="1108"/>
      <c r="AN37" s="1109"/>
      <c r="AO37" s="303">
        <v>13163</v>
      </c>
      <c r="AP37" s="303">
        <v>183</v>
      </c>
      <c r="AQ37" s="304">
        <v>748</v>
      </c>
      <c r="AR37" s="305">
        <v>-75.5</v>
      </c>
    </row>
    <row r="38" spans="1:46" ht="27" customHeight="1" x14ac:dyDescent="0.15">
      <c r="A38" s="259"/>
      <c r="AK38" s="1110" t="s">
        <v>507</v>
      </c>
      <c r="AL38" s="1111"/>
      <c r="AM38" s="1111"/>
      <c r="AN38" s="1112"/>
      <c r="AO38" s="306" t="s">
        <v>488</v>
      </c>
      <c r="AP38" s="306" t="s">
        <v>488</v>
      </c>
      <c r="AQ38" s="307">
        <v>1</v>
      </c>
      <c r="AR38" s="295" t="s">
        <v>488</v>
      </c>
      <c r="AS38" s="302"/>
    </row>
    <row r="39" spans="1:46" x14ac:dyDescent="0.15">
      <c r="A39" s="259"/>
      <c r="AK39" s="1110" t="s">
        <v>508</v>
      </c>
      <c r="AL39" s="1111"/>
      <c r="AM39" s="1111"/>
      <c r="AN39" s="1112"/>
      <c r="AO39" s="303">
        <v>-908433</v>
      </c>
      <c r="AP39" s="303">
        <v>-12641</v>
      </c>
      <c r="AQ39" s="304">
        <v>-5762</v>
      </c>
      <c r="AR39" s="305">
        <v>119.4</v>
      </c>
      <c r="AS39" s="302"/>
    </row>
    <row r="40" spans="1:46" ht="27" customHeight="1" x14ac:dyDescent="0.15">
      <c r="A40" s="259"/>
      <c r="AK40" s="1107" t="s">
        <v>509</v>
      </c>
      <c r="AL40" s="1108"/>
      <c r="AM40" s="1108"/>
      <c r="AN40" s="1109"/>
      <c r="AO40" s="303">
        <v>-1672952</v>
      </c>
      <c r="AP40" s="303">
        <v>-23279</v>
      </c>
      <c r="AQ40" s="304">
        <v>-27609</v>
      </c>
      <c r="AR40" s="305">
        <v>-15.7</v>
      </c>
      <c r="AS40" s="302"/>
    </row>
    <row r="41" spans="1:46" x14ac:dyDescent="0.15">
      <c r="A41" s="259"/>
      <c r="AK41" s="1113" t="s">
        <v>287</v>
      </c>
      <c r="AL41" s="1114"/>
      <c r="AM41" s="1114"/>
      <c r="AN41" s="1115"/>
      <c r="AO41" s="303">
        <v>366362</v>
      </c>
      <c r="AP41" s="303">
        <v>5098</v>
      </c>
      <c r="AQ41" s="304">
        <v>12179</v>
      </c>
      <c r="AR41" s="305">
        <v>-58.1</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00" t="s">
        <v>479</v>
      </c>
      <c r="AN49" s="1102" t="s">
        <v>512</v>
      </c>
      <c r="AO49" s="1103"/>
      <c r="AP49" s="1103"/>
      <c r="AQ49" s="1103"/>
      <c r="AR49" s="1104"/>
    </row>
    <row r="50" spans="1:44" x14ac:dyDescent="0.15">
      <c r="A50" s="259"/>
      <c r="AK50" s="317"/>
      <c r="AL50" s="318"/>
      <c r="AM50" s="1101"/>
      <c r="AN50" s="319" t="s">
        <v>513</v>
      </c>
      <c r="AO50" s="320" t="s">
        <v>514</v>
      </c>
      <c r="AP50" s="321" t="s">
        <v>515</v>
      </c>
      <c r="AQ50" s="322" t="s">
        <v>516</v>
      </c>
      <c r="AR50" s="323" t="s">
        <v>517</v>
      </c>
    </row>
    <row r="51" spans="1:44" x14ac:dyDescent="0.15">
      <c r="A51" s="259"/>
      <c r="AK51" s="315" t="s">
        <v>518</v>
      </c>
      <c r="AL51" s="316"/>
      <c r="AM51" s="324">
        <v>1739260</v>
      </c>
      <c r="AN51" s="325">
        <v>24751</v>
      </c>
      <c r="AO51" s="326">
        <v>-7.2</v>
      </c>
      <c r="AP51" s="327">
        <v>45588</v>
      </c>
      <c r="AQ51" s="328">
        <v>8.6999999999999993</v>
      </c>
      <c r="AR51" s="329">
        <v>-15.9</v>
      </c>
    </row>
    <row r="52" spans="1:44" x14ac:dyDescent="0.15">
      <c r="A52" s="259"/>
      <c r="AK52" s="330"/>
      <c r="AL52" s="331" t="s">
        <v>519</v>
      </c>
      <c r="AM52" s="332">
        <v>1246551</v>
      </c>
      <c r="AN52" s="333">
        <v>17740</v>
      </c>
      <c r="AO52" s="334">
        <v>27.1</v>
      </c>
      <c r="AP52" s="335">
        <v>24150</v>
      </c>
      <c r="AQ52" s="336">
        <v>3.4</v>
      </c>
      <c r="AR52" s="337">
        <v>23.7</v>
      </c>
    </row>
    <row r="53" spans="1:44" x14ac:dyDescent="0.15">
      <c r="A53" s="259"/>
      <c r="AK53" s="315" t="s">
        <v>520</v>
      </c>
      <c r="AL53" s="316"/>
      <c r="AM53" s="324">
        <v>2180143</v>
      </c>
      <c r="AN53" s="325">
        <v>30918</v>
      </c>
      <c r="AO53" s="326">
        <v>24.9</v>
      </c>
      <c r="AP53" s="327">
        <v>45483</v>
      </c>
      <c r="AQ53" s="328">
        <v>-0.2</v>
      </c>
      <c r="AR53" s="329">
        <v>25.1</v>
      </c>
    </row>
    <row r="54" spans="1:44" x14ac:dyDescent="0.15">
      <c r="A54" s="259"/>
      <c r="AK54" s="330"/>
      <c r="AL54" s="331" t="s">
        <v>519</v>
      </c>
      <c r="AM54" s="332">
        <v>1057636</v>
      </c>
      <c r="AN54" s="333">
        <v>14999</v>
      </c>
      <c r="AO54" s="334">
        <v>-15.5</v>
      </c>
      <c r="AP54" s="335">
        <v>24241</v>
      </c>
      <c r="AQ54" s="336">
        <v>0.4</v>
      </c>
      <c r="AR54" s="337">
        <v>-15.9</v>
      </c>
    </row>
    <row r="55" spans="1:44" x14ac:dyDescent="0.15">
      <c r="A55" s="259"/>
      <c r="AK55" s="315" t="s">
        <v>521</v>
      </c>
      <c r="AL55" s="316"/>
      <c r="AM55" s="324">
        <v>2021677</v>
      </c>
      <c r="AN55" s="325">
        <v>28535</v>
      </c>
      <c r="AO55" s="326">
        <v>-7.7</v>
      </c>
      <c r="AP55" s="327">
        <v>45945</v>
      </c>
      <c r="AQ55" s="328">
        <v>1</v>
      </c>
      <c r="AR55" s="329">
        <v>-8.6999999999999993</v>
      </c>
    </row>
    <row r="56" spans="1:44" x14ac:dyDescent="0.15">
      <c r="A56" s="259"/>
      <c r="AK56" s="330"/>
      <c r="AL56" s="331" t="s">
        <v>519</v>
      </c>
      <c r="AM56" s="332">
        <v>1445995</v>
      </c>
      <c r="AN56" s="333">
        <v>20410</v>
      </c>
      <c r="AO56" s="334">
        <v>36.1</v>
      </c>
      <c r="AP56" s="335">
        <v>25180</v>
      </c>
      <c r="AQ56" s="336">
        <v>3.9</v>
      </c>
      <c r="AR56" s="337">
        <v>32.200000000000003</v>
      </c>
    </row>
    <row r="57" spans="1:44" x14ac:dyDescent="0.15">
      <c r="A57" s="259"/>
      <c r="AK57" s="315" t="s">
        <v>522</v>
      </c>
      <c r="AL57" s="316"/>
      <c r="AM57" s="324">
        <v>5443699</v>
      </c>
      <c r="AN57" s="325">
        <v>76278</v>
      </c>
      <c r="AO57" s="326">
        <v>167.3</v>
      </c>
      <c r="AP57" s="327">
        <v>44475</v>
      </c>
      <c r="AQ57" s="328">
        <v>-3.2</v>
      </c>
      <c r="AR57" s="329">
        <v>170.5</v>
      </c>
    </row>
    <row r="58" spans="1:44" x14ac:dyDescent="0.15">
      <c r="A58" s="259"/>
      <c r="AK58" s="330"/>
      <c r="AL58" s="331" t="s">
        <v>519</v>
      </c>
      <c r="AM58" s="332">
        <v>3558901</v>
      </c>
      <c r="AN58" s="333">
        <v>49868</v>
      </c>
      <c r="AO58" s="334">
        <v>144.30000000000001</v>
      </c>
      <c r="AP58" s="335">
        <v>24780</v>
      </c>
      <c r="AQ58" s="336">
        <v>-1.6</v>
      </c>
      <c r="AR58" s="337">
        <v>145.9</v>
      </c>
    </row>
    <row r="59" spans="1:44" x14ac:dyDescent="0.15">
      <c r="A59" s="259"/>
      <c r="AK59" s="315" t="s">
        <v>523</v>
      </c>
      <c r="AL59" s="316"/>
      <c r="AM59" s="324">
        <v>6460383</v>
      </c>
      <c r="AN59" s="325">
        <v>89896</v>
      </c>
      <c r="AO59" s="326">
        <v>17.899999999999999</v>
      </c>
      <c r="AP59" s="327">
        <v>45982</v>
      </c>
      <c r="AQ59" s="328">
        <v>3.4</v>
      </c>
      <c r="AR59" s="329">
        <v>14.5</v>
      </c>
    </row>
    <row r="60" spans="1:44" x14ac:dyDescent="0.15">
      <c r="A60" s="259"/>
      <c r="AK60" s="330"/>
      <c r="AL60" s="331" t="s">
        <v>519</v>
      </c>
      <c r="AM60" s="332">
        <v>4066785</v>
      </c>
      <c r="AN60" s="333">
        <v>56589</v>
      </c>
      <c r="AO60" s="334">
        <v>13.5</v>
      </c>
      <c r="AP60" s="335">
        <v>25583</v>
      </c>
      <c r="AQ60" s="336">
        <v>3.2</v>
      </c>
      <c r="AR60" s="337">
        <v>10.3</v>
      </c>
    </row>
    <row r="61" spans="1:44" x14ac:dyDescent="0.15">
      <c r="A61" s="259"/>
      <c r="AK61" s="315" t="s">
        <v>524</v>
      </c>
      <c r="AL61" s="338"/>
      <c r="AM61" s="324">
        <v>3569032</v>
      </c>
      <c r="AN61" s="325">
        <v>50076</v>
      </c>
      <c r="AO61" s="326">
        <v>39</v>
      </c>
      <c r="AP61" s="327">
        <v>45495</v>
      </c>
      <c r="AQ61" s="339">
        <v>1.9</v>
      </c>
      <c r="AR61" s="329">
        <v>37.1</v>
      </c>
    </row>
    <row r="62" spans="1:44" x14ac:dyDescent="0.15">
      <c r="A62" s="259"/>
      <c r="AK62" s="330"/>
      <c r="AL62" s="331" t="s">
        <v>519</v>
      </c>
      <c r="AM62" s="332">
        <v>2275174</v>
      </c>
      <c r="AN62" s="333">
        <v>31921</v>
      </c>
      <c r="AO62" s="334">
        <v>41.1</v>
      </c>
      <c r="AP62" s="335">
        <v>24787</v>
      </c>
      <c r="AQ62" s="336">
        <v>1.9</v>
      </c>
      <c r="AR62" s="337">
        <v>39.200000000000003</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MV0TzcE+VXWVZBGZ8TrfeNxJZRhS9+ohSiZCHdbRWCY+uPkmWGkXQBFubu7jS0Mz2qdB0iAS5zYYYqwdbU6xOA==" saltValue="jkoeb1CCZCsX2wsCX+i4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RswWTVPsc5annnCcjVo7mjqs0LAmuG03OXWbMEHnpXBrWST+qLYDnFOUYmYi0mnpV1EhuVcCwO1MW33R945iFA==" saltValue="uW6IyUHI2VDtQbDIWFz0Kg=="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xqklGlidS122onsQPxGH3MZ2jZUoApwG6+6t0AGxyHMVOIZ1vRhgzhhO2ob2QoAGD5LBEx3GAk7Tr3TIuF6SMw==" saltValue="lZ7hYw9UbJp+KfRapqcbrQ==" spinCount="100000" sheet="1" objects="1" scenarios="1"/>
  <dataConsolidate/>
  <phoneticPr fontId="2"/>
  <printOptions horizontalCentered="1" verticalCentered="1"/>
  <pageMargins left="0" right="0" top="0.19685039370078741" bottom="0" header="0.39370078740157483" footer="0"/>
  <pageSetup paperSize="8" scale="55"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26" t="s">
        <v>3</v>
      </c>
      <c r="D47" s="1126"/>
      <c r="E47" s="1127"/>
      <c r="F47" s="11">
        <v>10.37</v>
      </c>
      <c r="G47" s="12">
        <v>9.73</v>
      </c>
      <c r="H47" s="12">
        <v>11.45</v>
      </c>
      <c r="I47" s="12">
        <v>11.21</v>
      </c>
      <c r="J47" s="13">
        <v>10.9</v>
      </c>
    </row>
    <row r="48" spans="2:10" ht="57.75" customHeight="1" x14ac:dyDescent="0.15">
      <c r="B48" s="14"/>
      <c r="C48" s="1128" t="s">
        <v>4</v>
      </c>
      <c r="D48" s="1128"/>
      <c r="E48" s="1129"/>
      <c r="F48" s="15">
        <v>2.36</v>
      </c>
      <c r="G48" s="16">
        <v>4.74</v>
      </c>
      <c r="H48" s="16">
        <v>5.07</v>
      </c>
      <c r="I48" s="16">
        <v>3.13</v>
      </c>
      <c r="J48" s="17">
        <v>1.28</v>
      </c>
    </row>
    <row r="49" spans="2:10" ht="57.75" customHeight="1" thickBot="1" x14ac:dyDescent="0.2">
      <c r="B49" s="18"/>
      <c r="C49" s="1130" t="s">
        <v>5</v>
      </c>
      <c r="D49" s="1130"/>
      <c r="E49" s="1131"/>
      <c r="F49" s="19" t="s">
        <v>531</v>
      </c>
      <c r="G49" s="20">
        <v>2.34</v>
      </c>
      <c r="H49" s="20">
        <v>2.83</v>
      </c>
      <c r="I49" s="20" t="s">
        <v>532</v>
      </c>
      <c r="J49" s="21" t="s">
        <v>533</v>
      </c>
    </row>
    <row r="50" spans="2:10" x14ac:dyDescent="0.15"/>
  </sheetData>
  <sheetProtection algorithmName="SHA-512" hashValue="11YjZCskbLpEBHot9SLX1NLd8lByjwErGw9T9Q+offjooSV6AXmBXc0nZns6B8uw/D7LPWwI/16Uk/iOin4XQw==" saltValue="CBmrBVUXqhsfOgn+qz0vcw=="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36" t="s">
        <v>534</v>
      </c>
      <c r="D34" s="1136"/>
      <c r="E34" s="1137"/>
      <c r="F34" s="32">
        <v>25.11</v>
      </c>
      <c r="G34" s="33">
        <v>20.51</v>
      </c>
      <c r="H34" s="33">
        <v>15.11</v>
      </c>
      <c r="I34" s="33">
        <v>14.39</v>
      </c>
      <c r="J34" s="34">
        <v>13.81</v>
      </c>
      <c r="K34" s="22"/>
      <c r="L34" s="22"/>
      <c r="M34" s="22"/>
      <c r="N34" s="22"/>
      <c r="O34" s="22"/>
      <c r="P34" s="22"/>
    </row>
    <row r="35" spans="1:16" ht="39" customHeight="1" x14ac:dyDescent="0.15">
      <c r="A35" s="22"/>
      <c r="B35" s="35"/>
      <c r="C35" s="1132" t="s">
        <v>535</v>
      </c>
      <c r="D35" s="1132"/>
      <c r="E35" s="1133"/>
      <c r="F35" s="36">
        <v>0.49</v>
      </c>
      <c r="G35" s="37">
        <v>0.62</v>
      </c>
      <c r="H35" s="37">
        <v>0.77</v>
      </c>
      <c r="I35" s="37">
        <v>1.49</v>
      </c>
      <c r="J35" s="38">
        <v>2.2200000000000002</v>
      </c>
      <c r="K35" s="22"/>
      <c r="L35" s="22"/>
      <c r="M35" s="22"/>
      <c r="N35" s="22"/>
      <c r="O35" s="22"/>
      <c r="P35" s="22"/>
    </row>
    <row r="36" spans="1:16" ht="39" customHeight="1" x14ac:dyDescent="0.15">
      <c r="A36" s="22"/>
      <c r="B36" s="35"/>
      <c r="C36" s="1132" t="s">
        <v>536</v>
      </c>
      <c r="D36" s="1132"/>
      <c r="E36" s="1133"/>
      <c r="F36" s="36">
        <v>2.35</v>
      </c>
      <c r="G36" s="37">
        <v>4.74</v>
      </c>
      <c r="H36" s="37">
        <v>5.07</v>
      </c>
      <c r="I36" s="37">
        <v>3.12</v>
      </c>
      <c r="J36" s="38">
        <v>1.26</v>
      </c>
      <c r="K36" s="22"/>
      <c r="L36" s="22"/>
      <c r="M36" s="22"/>
      <c r="N36" s="22"/>
      <c r="O36" s="22"/>
      <c r="P36" s="22"/>
    </row>
    <row r="37" spans="1:16" ht="39" customHeight="1" x14ac:dyDescent="0.15">
      <c r="A37" s="22"/>
      <c r="B37" s="35"/>
      <c r="C37" s="1132" t="s">
        <v>537</v>
      </c>
      <c r="D37" s="1132"/>
      <c r="E37" s="1133"/>
      <c r="F37" s="36">
        <v>0.03</v>
      </c>
      <c r="G37" s="37">
        <v>0.04</v>
      </c>
      <c r="H37" s="37">
        <v>0.56999999999999995</v>
      </c>
      <c r="I37" s="37">
        <v>0.61</v>
      </c>
      <c r="J37" s="38">
        <v>0.77</v>
      </c>
      <c r="K37" s="22"/>
      <c r="L37" s="22"/>
      <c r="M37" s="22"/>
      <c r="N37" s="22"/>
      <c r="O37" s="22"/>
      <c r="P37" s="22"/>
    </row>
    <row r="38" spans="1:16" ht="39" customHeight="1" x14ac:dyDescent="0.15">
      <c r="A38" s="22"/>
      <c r="B38" s="35"/>
      <c r="C38" s="1132" t="s">
        <v>538</v>
      </c>
      <c r="D38" s="1132"/>
      <c r="E38" s="1133"/>
      <c r="F38" s="36">
        <v>0.59</v>
      </c>
      <c r="G38" s="37">
        <v>0.67</v>
      </c>
      <c r="H38" s="37">
        <v>0.89</v>
      </c>
      <c r="I38" s="37">
        <v>0.85</v>
      </c>
      <c r="J38" s="38">
        <v>0.76</v>
      </c>
      <c r="K38" s="22"/>
      <c r="L38" s="22"/>
      <c r="M38" s="22"/>
      <c r="N38" s="22"/>
      <c r="O38" s="22"/>
      <c r="P38" s="22"/>
    </row>
    <row r="39" spans="1:16" ht="39" customHeight="1" x14ac:dyDescent="0.15">
      <c r="A39" s="22"/>
      <c r="B39" s="35"/>
      <c r="C39" s="1132" t="s">
        <v>539</v>
      </c>
      <c r="D39" s="1132"/>
      <c r="E39" s="1133"/>
      <c r="F39" s="36">
        <v>0.11</v>
      </c>
      <c r="G39" s="37">
        <v>0.16</v>
      </c>
      <c r="H39" s="37">
        <v>0.25</v>
      </c>
      <c r="I39" s="37">
        <v>0.33</v>
      </c>
      <c r="J39" s="38">
        <v>0.43</v>
      </c>
      <c r="K39" s="22"/>
      <c r="L39" s="22"/>
      <c r="M39" s="22"/>
      <c r="N39" s="22"/>
      <c r="O39" s="22"/>
      <c r="P39" s="22"/>
    </row>
    <row r="40" spans="1:16" ht="39" customHeight="1" x14ac:dyDescent="0.15">
      <c r="A40" s="22"/>
      <c r="B40" s="35"/>
      <c r="C40" s="1132" t="s">
        <v>540</v>
      </c>
      <c r="D40" s="1132"/>
      <c r="E40" s="1133"/>
      <c r="F40" s="36">
        <v>0</v>
      </c>
      <c r="G40" s="37">
        <v>0</v>
      </c>
      <c r="H40" s="37">
        <v>0</v>
      </c>
      <c r="I40" s="37">
        <v>0</v>
      </c>
      <c r="J40" s="38">
        <v>0.01</v>
      </c>
      <c r="K40" s="22"/>
      <c r="L40" s="22"/>
      <c r="M40" s="22"/>
      <c r="N40" s="22"/>
      <c r="O40" s="22"/>
      <c r="P40" s="22"/>
    </row>
    <row r="41" spans="1:16" ht="39" customHeight="1" x14ac:dyDescent="0.15">
      <c r="A41" s="22"/>
      <c r="B41" s="35"/>
      <c r="C41" s="1132" t="s">
        <v>541</v>
      </c>
      <c r="D41" s="1132"/>
      <c r="E41" s="1133"/>
      <c r="F41" s="36">
        <v>0</v>
      </c>
      <c r="G41" s="37">
        <v>0</v>
      </c>
      <c r="H41" s="37" t="s">
        <v>542</v>
      </c>
      <c r="I41" s="37">
        <v>0</v>
      </c>
      <c r="J41" s="38">
        <v>0</v>
      </c>
      <c r="K41" s="22"/>
      <c r="L41" s="22"/>
      <c r="M41" s="22"/>
      <c r="N41" s="22"/>
      <c r="O41" s="22"/>
      <c r="P41" s="22"/>
    </row>
    <row r="42" spans="1:16" ht="39" customHeight="1" x14ac:dyDescent="0.15">
      <c r="A42" s="22"/>
      <c r="B42" s="39"/>
      <c r="C42" s="1132" t="s">
        <v>543</v>
      </c>
      <c r="D42" s="1132"/>
      <c r="E42" s="1133"/>
      <c r="F42" s="36" t="s">
        <v>488</v>
      </c>
      <c r="G42" s="37" t="s">
        <v>488</v>
      </c>
      <c r="H42" s="37" t="s">
        <v>488</v>
      </c>
      <c r="I42" s="37" t="s">
        <v>488</v>
      </c>
      <c r="J42" s="38" t="s">
        <v>488</v>
      </c>
      <c r="K42" s="22"/>
      <c r="L42" s="22"/>
      <c r="M42" s="22"/>
      <c r="N42" s="22"/>
      <c r="O42" s="22"/>
      <c r="P42" s="22"/>
    </row>
    <row r="43" spans="1:16" ht="39" customHeight="1" thickBot="1" x14ac:dyDescent="0.2">
      <c r="A43" s="22"/>
      <c r="B43" s="40"/>
      <c r="C43" s="1134" t="s">
        <v>544</v>
      </c>
      <c r="D43" s="1134"/>
      <c r="E43" s="1135"/>
      <c r="F43" s="41" t="s">
        <v>488</v>
      </c>
      <c r="G43" s="42" t="s">
        <v>488</v>
      </c>
      <c r="H43" s="42" t="s">
        <v>488</v>
      </c>
      <c r="I43" s="42" t="s">
        <v>488</v>
      </c>
      <c r="J43" s="43" t="s">
        <v>488</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BFjPNTEztLW+ujM9PAo1bq4HNHWk2RgX1Xxo3fDEJ6zk8gW5D/fk8pVDMpp1M8/pcZI+BLjvK/Dla+uyzfv+Q==" saltValue="qE6qaqxBnPum+gFU8POeh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61" t="s">
        <v>9</v>
      </c>
      <c r="C45" s="1162"/>
      <c r="D45" s="56"/>
      <c r="E45" s="1167" t="s">
        <v>10</v>
      </c>
      <c r="F45" s="1167"/>
      <c r="G45" s="1167"/>
      <c r="H45" s="1167"/>
      <c r="I45" s="1167"/>
      <c r="J45" s="1168"/>
      <c r="K45" s="57">
        <v>2231</v>
      </c>
      <c r="L45" s="58">
        <v>2151</v>
      </c>
      <c r="M45" s="58">
        <v>2141</v>
      </c>
      <c r="N45" s="58">
        <v>2143</v>
      </c>
      <c r="O45" s="59">
        <v>2251</v>
      </c>
      <c r="P45" s="46"/>
      <c r="Q45" s="46"/>
      <c r="R45" s="46"/>
      <c r="S45" s="46"/>
      <c r="T45" s="46"/>
      <c r="U45" s="46"/>
    </row>
    <row r="46" spans="1:21" ht="30.75" customHeight="1" x14ac:dyDescent="0.15">
      <c r="A46" s="46"/>
      <c r="B46" s="1163"/>
      <c r="C46" s="1164"/>
      <c r="D46" s="60"/>
      <c r="E46" s="1140" t="s">
        <v>11</v>
      </c>
      <c r="F46" s="1140"/>
      <c r="G46" s="1140"/>
      <c r="H46" s="1140"/>
      <c r="I46" s="1140"/>
      <c r="J46" s="1141"/>
      <c r="K46" s="61" t="s">
        <v>488</v>
      </c>
      <c r="L46" s="62" t="s">
        <v>488</v>
      </c>
      <c r="M46" s="62" t="s">
        <v>488</v>
      </c>
      <c r="N46" s="62" t="s">
        <v>488</v>
      </c>
      <c r="O46" s="63" t="s">
        <v>488</v>
      </c>
      <c r="P46" s="46"/>
      <c r="Q46" s="46"/>
      <c r="R46" s="46"/>
      <c r="S46" s="46"/>
      <c r="T46" s="46"/>
      <c r="U46" s="46"/>
    </row>
    <row r="47" spans="1:21" ht="30.75" customHeight="1" x14ac:dyDescent="0.15">
      <c r="A47" s="46"/>
      <c r="B47" s="1163"/>
      <c r="C47" s="1164"/>
      <c r="D47" s="60"/>
      <c r="E47" s="1140" t="s">
        <v>12</v>
      </c>
      <c r="F47" s="1140"/>
      <c r="G47" s="1140"/>
      <c r="H47" s="1140"/>
      <c r="I47" s="1140"/>
      <c r="J47" s="1141"/>
      <c r="K47" s="61" t="s">
        <v>488</v>
      </c>
      <c r="L47" s="62" t="s">
        <v>488</v>
      </c>
      <c r="M47" s="62" t="s">
        <v>488</v>
      </c>
      <c r="N47" s="62" t="s">
        <v>488</v>
      </c>
      <c r="O47" s="63" t="s">
        <v>488</v>
      </c>
      <c r="P47" s="46"/>
      <c r="Q47" s="46"/>
      <c r="R47" s="46"/>
      <c r="S47" s="46"/>
      <c r="T47" s="46"/>
      <c r="U47" s="46"/>
    </row>
    <row r="48" spans="1:21" ht="30.75" customHeight="1" x14ac:dyDescent="0.15">
      <c r="A48" s="46"/>
      <c r="B48" s="1163"/>
      <c r="C48" s="1164"/>
      <c r="D48" s="60"/>
      <c r="E48" s="1140" t="s">
        <v>13</v>
      </c>
      <c r="F48" s="1140"/>
      <c r="G48" s="1140"/>
      <c r="H48" s="1140"/>
      <c r="I48" s="1140"/>
      <c r="J48" s="1141"/>
      <c r="K48" s="61">
        <v>374</v>
      </c>
      <c r="L48" s="62">
        <v>418</v>
      </c>
      <c r="M48" s="62">
        <v>679</v>
      </c>
      <c r="N48" s="62">
        <v>661</v>
      </c>
      <c r="O48" s="63">
        <v>678</v>
      </c>
      <c r="P48" s="46"/>
      <c r="Q48" s="46"/>
      <c r="R48" s="46"/>
      <c r="S48" s="46"/>
      <c r="T48" s="46"/>
      <c r="U48" s="46"/>
    </row>
    <row r="49" spans="1:21" ht="30.75" customHeight="1" x14ac:dyDescent="0.15">
      <c r="A49" s="46"/>
      <c r="B49" s="1163"/>
      <c r="C49" s="1164"/>
      <c r="D49" s="60"/>
      <c r="E49" s="1140" t="s">
        <v>14</v>
      </c>
      <c r="F49" s="1140"/>
      <c r="G49" s="1140"/>
      <c r="H49" s="1140"/>
      <c r="I49" s="1140"/>
      <c r="J49" s="1141"/>
      <c r="K49" s="61" t="s">
        <v>488</v>
      </c>
      <c r="L49" s="62" t="s">
        <v>488</v>
      </c>
      <c r="M49" s="62" t="s">
        <v>488</v>
      </c>
      <c r="N49" s="62">
        <v>1</v>
      </c>
      <c r="O49" s="63">
        <v>6</v>
      </c>
      <c r="P49" s="46"/>
      <c r="Q49" s="46"/>
      <c r="R49" s="46"/>
      <c r="S49" s="46"/>
      <c r="T49" s="46"/>
      <c r="U49" s="46"/>
    </row>
    <row r="50" spans="1:21" ht="30.75" customHeight="1" x14ac:dyDescent="0.15">
      <c r="A50" s="46"/>
      <c r="B50" s="1163"/>
      <c r="C50" s="1164"/>
      <c r="D50" s="60"/>
      <c r="E50" s="1140" t="s">
        <v>15</v>
      </c>
      <c r="F50" s="1140"/>
      <c r="G50" s="1140"/>
      <c r="H50" s="1140"/>
      <c r="I50" s="1140"/>
      <c r="J50" s="1141"/>
      <c r="K50" s="61">
        <v>27</v>
      </c>
      <c r="L50" s="62">
        <v>16</v>
      </c>
      <c r="M50" s="62">
        <v>13</v>
      </c>
      <c r="N50" s="62">
        <v>13</v>
      </c>
      <c r="O50" s="63">
        <v>13</v>
      </c>
      <c r="P50" s="46"/>
      <c r="Q50" s="46"/>
      <c r="R50" s="46"/>
      <c r="S50" s="46"/>
      <c r="T50" s="46"/>
      <c r="U50" s="46"/>
    </row>
    <row r="51" spans="1:21" ht="30.75" customHeight="1" x14ac:dyDescent="0.15">
      <c r="A51" s="46"/>
      <c r="B51" s="1165"/>
      <c r="C51" s="1166"/>
      <c r="D51" s="64"/>
      <c r="E51" s="1140" t="s">
        <v>16</v>
      </c>
      <c r="F51" s="1140"/>
      <c r="G51" s="1140"/>
      <c r="H51" s="1140"/>
      <c r="I51" s="1140"/>
      <c r="J51" s="1141"/>
      <c r="K51" s="61" t="s">
        <v>488</v>
      </c>
      <c r="L51" s="62" t="s">
        <v>488</v>
      </c>
      <c r="M51" s="62" t="s">
        <v>488</v>
      </c>
      <c r="N51" s="62" t="s">
        <v>488</v>
      </c>
      <c r="O51" s="63" t="s">
        <v>488</v>
      </c>
      <c r="P51" s="46"/>
      <c r="Q51" s="46"/>
      <c r="R51" s="46"/>
      <c r="S51" s="46"/>
      <c r="T51" s="46"/>
      <c r="U51" s="46"/>
    </row>
    <row r="52" spans="1:21" ht="30.75" customHeight="1" x14ac:dyDescent="0.15">
      <c r="A52" s="46"/>
      <c r="B52" s="1138" t="s">
        <v>17</v>
      </c>
      <c r="C52" s="1139"/>
      <c r="D52" s="64"/>
      <c r="E52" s="1140" t="s">
        <v>18</v>
      </c>
      <c r="F52" s="1140"/>
      <c r="G52" s="1140"/>
      <c r="H52" s="1140"/>
      <c r="I52" s="1140"/>
      <c r="J52" s="1141"/>
      <c r="K52" s="61">
        <v>2541</v>
      </c>
      <c r="L52" s="62">
        <v>2598</v>
      </c>
      <c r="M52" s="62">
        <v>2668</v>
      </c>
      <c r="N52" s="62">
        <v>2568</v>
      </c>
      <c r="O52" s="63">
        <v>2581</v>
      </c>
      <c r="P52" s="46"/>
      <c r="Q52" s="46"/>
      <c r="R52" s="46"/>
      <c r="S52" s="46"/>
      <c r="T52" s="46"/>
      <c r="U52" s="46"/>
    </row>
    <row r="53" spans="1:21" ht="30.75" customHeight="1" thickBot="1" x14ac:dyDescent="0.2">
      <c r="A53" s="46"/>
      <c r="B53" s="1142" t="s">
        <v>19</v>
      </c>
      <c r="C53" s="1143"/>
      <c r="D53" s="65"/>
      <c r="E53" s="1144" t="s">
        <v>20</v>
      </c>
      <c r="F53" s="1144"/>
      <c r="G53" s="1144"/>
      <c r="H53" s="1144"/>
      <c r="I53" s="1144"/>
      <c r="J53" s="1145"/>
      <c r="K53" s="66">
        <v>91</v>
      </c>
      <c r="L53" s="67">
        <v>-13</v>
      </c>
      <c r="M53" s="67">
        <v>165</v>
      </c>
      <c r="N53" s="67">
        <v>250</v>
      </c>
      <c r="O53" s="68">
        <v>367</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15">
      <c r="B58" s="1146" t="s">
        <v>24</v>
      </c>
      <c r="C58" s="1147"/>
      <c r="D58" s="1152" t="s">
        <v>25</v>
      </c>
      <c r="E58" s="1153"/>
      <c r="F58" s="1153"/>
      <c r="G58" s="1153"/>
      <c r="H58" s="1153"/>
      <c r="I58" s="1153"/>
      <c r="J58" s="1154"/>
      <c r="K58" s="81"/>
      <c r="L58" s="82"/>
      <c r="M58" s="82"/>
      <c r="N58" s="82"/>
      <c r="O58" s="83"/>
    </row>
    <row r="59" spans="1:21" ht="31.5" customHeight="1" x14ac:dyDescent="0.15">
      <c r="B59" s="1148"/>
      <c r="C59" s="1149"/>
      <c r="D59" s="1155" t="s">
        <v>26</v>
      </c>
      <c r="E59" s="1156"/>
      <c r="F59" s="1156"/>
      <c r="G59" s="1156"/>
      <c r="H59" s="1156"/>
      <c r="I59" s="1156"/>
      <c r="J59" s="1157"/>
      <c r="K59" s="84"/>
      <c r="L59" s="85"/>
      <c r="M59" s="85"/>
      <c r="N59" s="85"/>
      <c r="O59" s="86"/>
    </row>
    <row r="60" spans="1:21" ht="31.5" customHeight="1" thickBot="1" x14ac:dyDescent="0.2">
      <c r="B60" s="1150"/>
      <c r="C60" s="1151"/>
      <c r="D60" s="1158" t="s">
        <v>27</v>
      </c>
      <c r="E60" s="1159"/>
      <c r="F60" s="1159"/>
      <c r="G60" s="1159"/>
      <c r="H60" s="1159"/>
      <c r="I60" s="1159"/>
      <c r="J60" s="1160"/>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klxaqBMxhF+a7WCR1PzU0FmXbb9s0hNF3YymhpIQMBZwZDpWZhoIjbDKDd2TeeckTCkt2ii0Piq0WQU/JJRjKw==" saltValue="AQ65RdVjlZgdYCpVrqe+a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81" t="s">
        <v>30</v>
      </c>
      <c r="C41" s="1182"/>
      <c r="D41" s="103"/>
      <c r="E41" s="1183" t="s">
        <v>31</v>
      </c>
      <c r="F41" s="1183"/>
      <c r="G41" s="1183"/>
      <c r="H41" s="1184"/>
      <c r="I41" s="342">
        <v>19143</v>
      </c>
      <c r="J41" s="343">
        <v>18885</v>
      </c>
      <c r="K41" s="343">
        <v>18274</v>
      </c>
      <c r="L41" s="343">
        <v>19379</v>
      </c>
      <c r="M41" s="344">
        <v>20877</v>
      </c>
    </row>
    <row r="42" spans="2:13" ht="27.75" customHeight="1" x14ac:dyDescent="0.15">
      <c r="B42" s="1171"/>
      <c r="C42" s="1172"/>
      <c r="D42" s="104"/>
      <c r="E42" s="1175" t="s">
        <v>32</v>
      </c>
      <c r="F42" s="1175"/>
      <c r="G42" s="1175"/>
      <c r="H42" s="1176"/>
      <c r="I42" s="345">
        <v>482</v>
      </c>
      <c r="J42" s="346">
        <v>523</v>
      </c>
      <c r="K42" s="346">
        <v>2512</v>
      </c>
      <c r="L42" s="346">
        <v>1821</v>
      </c>
      <c r="M42" s="347">
        <v>693</v>
      </c>
    </row>
    <row r="43" spans="2:13" ht="27.75" customHeight="1" x14ac:dyDescent="0.15">
      <c r="B43" s="1171"/>
      <c r="C43" s="1172"/>
      <c r="D43" s="104"/>
      <c r="E43" s="1175" t="s">
        <v>33</v>
      </c>
      <c r="F43" s="1175"/>
      <c r="G43" s="1175"/>
      <c r="H43" s="1176"/>
      <c r="I43" s="345">
        <v>4009</v>
      </c>
      <c r="J43" s="346">
        <v>3060</v>
      </c>
      <c r="K43" s="346">
        <v>4037</v>
      </c>
      <c r="L43" s="346">
        <v>4739</v>
      </c>
      <c r="M43" s="347">
        <v>5282</v>
      </c>
    </row>
    <row r="44" spans="2:13" ht="27.75" customHeight="1" x14ac:dyDescent="0.15">
      <c r="B44" s="1171"/>
      <c r="C44" s="1172"/>
      <c r="D44" s="104"/>
      <c r="E44" s="1175" t="s">
        <v>34</v>
      </c>
      <c r="F44" s="1175"/>
      <c r="G44" s="1175"/>
      <c r="H44" s="1176"/>
      <c r="I44" s="345" t="s">
        <v>488</v>
      </c>
      <c r="J44" s="346" t="s">
        <v>488</v>
      </c>
      <c r="K44" s="346" t="s">
        <v>488</v>
      </c>
      <c r="L44" s="346">
        <v>46</v>
      </c>
      <c r="M44" s="347">
        <v>322</v>
      </c>
    </row>
    <row r="45" spans="2:13" ht="27.75" customHeight="1" x14ac:dyDescent="0.15">
      <c r="B45" s="1171"/>
      <c r="C45" s="1172"/>
      <c r="D45" s="104"/>
      <c r="E45" s="1175" t="s">
        <v>35</v>
      </c>
      <c r="F45" s="1175"/>
      <c r="G45" s="1175"/>
      <c r="H45" s="1176"/>
      <c r="I45" s="345">
        <v>2874</v>
      </c>
      <c r="J45" s="346">
        <v>2827</v>
      </c>
      <c r="K45" s="346">
        <v>2862</v>
      </c>
      <c r="L45" s="346">
        <v>2891</v>
      </c>
      <c r="M45" s="347">
        <v>2958</v>
      </c>
    </row>
    <row r="46" spans="2:13" ht="27.75" customHeight="1" x14ac:dyDescent="0.15">
      <c r="B46" s="1171"/>
      <c r="C46" s="1172"/>
      <c r="D46" s="105"/>
      <c r="E46" s="1175" t="s">
        <v>36</v>
      </c>
      <c r="F46" s="1175"/>
      <c r="G46" s="1175"/>
      <c r="H46" s="1176"/>
      <c r="I46" s="345" t="s">
        <v>488</v>
      </c>
      <c r="J46" s="346" t="s">
        <v>488</v>
      </c>
      <c r="K46" s="346" t="s">
        <v>488</v>
      </c>
      <c r="L46" s="346" t="s">
        <v>488</v>
      </c>
      <c r="M46" s="347" t="s">
        <v>488</v>
      </c>
    </row>
    <row r="47" spans="2:13" ht="27.75" customHeight="1" x14ac:dyDescent="0.15">
      <c r="B47" s="1171"/>
      <c r="C47" s="1172"/>
      <c r="D47" s="106"/>
      <c r="E47" s="1185" t="s">
        <v>37</v>
      </c>
      <c r="F47" s="1186"/>
      <c r="G47" s="1186"/>
      <c r="H47" s="1187"/>
      <c r="I47" s="345" t="s">
        <v>488</v>
      </c>
      <c r="J47" s="346" t="s">
        <v>488</v>
      </c>
      <c r="K47" s="346" t="s">
        <v>488</v>
      </c>
      <c r="L47" s="346" t="s">
        <v>488</v>
      </c>
      <c r="M47" s="347" t="s">
        <v>488</v>
      </c>
    </row>
    <row r="48" spans="2:13" ht="27.75" customHeight="1" x14ac:dyDescent="0.15">
      <c r="B48" s="1171"/>
      <c r="C48" s="1172"/>
      <c r="D48" s="104"/>
      <c r="E48" s="1175" t="s">
        <v>38</v>
      </c>
      <c r="F48" s="1175"/>
      <c r="G48" s="1175"/>
      <c r="H48" s="1176"/>
      <c r="I48" s="345" t="s">
        <v>488</v>
      </c>
      <c r="J48" s="346" t="s">
        <v>488</v>
      </c>
      <c r="K48" s="346" t="s">
        <v>488</v>
      </c>
      <c r="L48" s="346" t="s">
        <v>488</v>
      </c>
      <c r="M48" s="347" t="s">
        <v>488</v>
      </c>
    </row>
    <row r="49" spans="2:13" ht="27.75" customHeight="1" x14ac:dyDescent="0.15">
      <c r="B49" s="1173"/>
      <c r="C49" s="1174"/>
      <c r="D49" s="104"/>
      <c r="E49" s="1175" t="s">
        <v>39</v>
      </c>
      <c r="F49" s="1175"/>
      <c r="G49" s="1175"/>
      <c r="H49" s="1176"/>
      <c r="I49" s="345" t="s">
        <v>488</v>
      </c>
      <c r="J49" s="346" t="s">
        <v>488</v>
      </c>
      <c r="K49" s="346" t="s">
        <v>488</v>
      </c>
      <c r="L49" s="346" t="s">
        <v>488</v>
      </c>
      <c r="M49" s="347" t="s">
        <v>488</v>
      </c>
    </row>
    <row r="50" spans="2:13" ht="27.75" customHeight="1" x14ac:dyDescent="0.15">
      <c r="B50" s="1169" t="s">
        <v>40</v>
      </c>
      <c r="C50" s="1170"/>
      <c r="D50" s="107"/>
      <c r="E50" s="1175" t="s">
        <v>41</v>
      </c>
      <c r="F50" s="1175"/>
      <c r="G50" s="1175"/>
      <c r="H50" s="1176"/>
      <c r="I50" s="345">
        <v>7209</v>
      </c>
      <c r="J50" s="346">
        <v>7321</v>
      </c>
      <c r="K50" s="346">
        <v>8305</v>
      </c>
      <c r="L50" s="346">
        <v>8016</v>
      </c>
      <c r="M50" s="347">
        <v>7646</v>
      </c>
    </row>
    <row r="51" spans="2:13" ht="27.75" customHeight="1" x14ac:dyDescent="0.15">
      <c r="B51" s="1171"/>
      <c r="C51" s="1172"/>
      <c r="D51" s="104"/>
      <c r="E51" s="1175" t="s">
        <v>42</v>
      </c>
      <c r="F51" s="1175"/>
      <c r="G51" s="1175"/>
      <c r="H51" s="1176"/>
      <c r="I51" s="345">
        <v>4568</v>
      </c>
      <c r="J51" s="346">
        <v>4064</v>
      </c>
      <c r="K51" s="346">
        <v>4741</v>
      </c>
      <c r="L51" s="346">
        <v>4869</v>
      </c>
      <c r="M51" s="347">
        <v>5820</v>
      </c>
    </row>
    <row r="52" spans="2:13" ht="27.75" customHeight="1" x14ac:dyDescent="0.15">
      <c r="B52" s="1173"/>
      <c r="C52" s="1174"/>
      <c r="D52" s="104"/>
      <c r="E52" s="1175" t="s">
        <v>43</v>
      </c>
      <c r="F52" s="1175"/>
      <c r="G52" s="1175"/>
      <c r="H52" s="1176"/>
      <c r="I52" s="345">
        <v>20422</v>
      </c>
      <c r="J52" s="346">
        <v>19977</v>
      </c>
      <c r="K52" s="346">
        <v>19814</v>
      </c>
      <c r="L52" s="346">
        <v>19338</v>
      </c>
      <c r="M52" s="347">
        <v>18659</v>
      </c>
    </row>
    <row r="53" spans="2:13" ht="27.75" customHeight="1" thickBot="1" x14ac:dyDescent="0.2">
      <c r="B53" s="1177" t="s">
        <v>19</v>
      </c>
      <c r="C53" s="1178"/>
      <c r="D53" s="108"/>
      <c r="E53" s="1179" t="s">
        <v>44</v>
      </c>
      <c r="F53" s="1179"/>
      <c r="G53" s="1179"/>
      <c r="H53" s="1180"/>
      <c r="I53" s="348">
        <v>-5691</v>
      </c>
      <c r="J53" s="349">
        <v>-6067</v>
      </c>
      <c r="K53" s="349">
        <v>-5175</v>
      </c>
      <c r="L53" s="349">
        <v>-3347</v>
      </c>
      <c r="M53" s="350">
        <v>-1991</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SO0igNYdKwbJ28TwA7ebKs1VGYAwhbyKATouY1g8+Kgl9fjZYfytpuW1ZwQL50/7sAnXi5QDSQVJYPra3sIIrA==" saltValue="sI0M3Rg4vG8W/Hp3+drE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3"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196" t="s">
        <v>46</v>
      </c>
      <c r="D55" s="1196"/>
      <c r="E55" s="1197"/>
      <c r="F55" s="120">
        <v>1889</v>
      </c>
      <c r="G55" s="120">
        <v>1808</v>
      </c>
      <c r="H55" s="121">
        <v>1800</v>
      </c>
    </row>
    <row r="56" spans="2:8" ht="52.5" customHeight="1" x14ac:dyDescent="0.15">
      <c r="B56" s="122"/>
      <c r="C56" s="1198" t="s">
        <v>47</v>
      </c>
      <c r="D56" s="1198"/>
      <c r="E56" s="1199"/>
      <c r="F56" s="123">
        <v>241</v>
      </c>
      <c r="G56" s="123">
        <v>241</v>
      </c>
      <c r="H56" s="124">
        <v>268</v>
      </c>
    </row>
    <row r="57" spans="2:8" ht="53.25" customHeight="1" x14ac:dyDescent="0.15">
      <c r="B57" s="122"/>
      <c r="C57" s="1200" t="s">
        <v>48</v>
      </c>
      <c r="D57" s="1200"/>
      <c r="E57" s="1201"/>
      <c r="F57" s="125">
        <v>4712</v>
      </c>
      <c r="G57" s="125">
        <v>4780</v>
      </c>
      <c r="H57" s="126">
        <v>4152</v>
      </c>
    </row>
    <row r="58" spans="2:8" ht="45.75" customHeight="1" x14ac:dyDescent="0.15">
      <c r="B58" s="127"/>
      <c r="C58" s="1188" t="s">
        <v>561</v>
      </c>
      <c r="D58" s="1189"/>
      <c r="E58" s="1190"/>
      <c r="F58" s="128">
        <v>1225</v>
      </c>
      <c r="G58" s="128">
        <v>1225</v>
      </c>
      <c r="H58" s="129">
        <v>1225</v>
      </c>
    </row>
    <row r="59" spans="2:8" ht="45.75" customHeight="1" x14ac:dyDescent="0.15">
      <c r="B59" s="127"/>
      <c r="C59" s="1188" t="s">
        <v>563</v>
      </c>
      <c r="D59" s="1189"/>
      <c r="E59" s="1190"/>
      <c r="F59" s="128">
        <v>1153</v>
      </c>
      <c r="G59" s="128">
        <v>1153</v>
      </c>
      <c r="H59" s="129">
        <v>1063</v>
      </c>
    </row>
    <row r="60" spans="2:8" ht="45.75" customHeight="1" x14ac:dyDescent="0.15">
      <c r="B60" s="127"/>
      <c r="C60" s="1188" t="s">
        <v>562</v>
      </c>
      <c r="D60" s="1189"/>
      <c r="E60" s="1190"/>
      <c r="F60" s="128">
        <v>1386</v>
      </c>
      <c r="G60" s="128">
        <v>1386</v>
      </c>
      <c r="H60" s="129">
        <v>866</v>
      </c>
    </row>
    <row r="61" spans="2:8" ht="45.75" customHeight="1" x14ac:dyDescent="0.15">
      <c r="B61" s="127"/>
      <c r="C61" s="1188" t="s">
        <v>564</v>
      </c>
      <c r="D61" s="1189"/>
      <c r="E61" s="1190"/>
      <c r="F61" s="128">
        <v>205</v>
      </c>
      <c r="G61" s="128">
        <v>253</v>
      </c>
      <c r="H61" s="129">
        <v>269</v>
      </c>
    </row>
    <row r="62" spans="2:8" ht="45.75" customHeight="1" thickBot="1" x14ac:dyDescent="0.2">
      <c r="B62" s="130"/>
      <c r="C62" s="1191" t="s">
        <v>565</v>
      </c>
      <c r="D62" s="1192"/>
      <c r="E62" s="1193"/>
      <c r="F62" s="131">
        <v>251</v>
      </c>
      <c r="G62" s="131">
        <v>276</v>
      </c>
      <c r="H62" s="132">
        <v>239</v>
      </c>
    </row>
    <row r="63" spans="2:8" ht="52.5" customHeight="1" thickBot="1" x14ac:dyDescent="0.2">
      <c r="B63" s="133"/>
      <c r="C63" s="1194" t="s">
        <v>49</v>
      </c>
      <c r="D63" s="1194"/>
      <c r="E63" s="1195"/>
      <c r="F63" s="134">
        <v>6842</v>
      </c>
      <c r="G63" s="134">
        <v>6829</v>
      </c>
      <c r="H63" s="135">
        <v>6220</v>
      </c>
    </row>
    <row r="64" spans="2:8" x14ac:dyDescent="0.15"/>
  </sheetData>
  <sheetProtection algorithmName="SHA-512" hashValue="ENkvUn04OwlLiPaSfiP6OGvKiNoCZFhFjkAo/Bsc0mdRnwuvvcXrmkGdczFHcrBIcxZfAusaICKZAjB73eAngw==" saltValue="qPYBNDGQruEZUWcyKE3C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1"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24751</v>
      </c>
      <c r="E3" s="154"/>
      <c r="F3" s="155">
        <v>45588</v>
      </c>
      <c r="G3" s="156"/>
      <c r="H3" s="157"/>
    </row>
    <row r="4" spans="1:8" x14ac:dyDescent="0.15">
      <c r="A4" s="158"/>
      <c r="B4" s="159"/>
      <c r="C4" s="160"/>
      <c r="D4" s="161">
        <v>17740</v>
      </c>
      <c r="E4" s="162"/>
      <c r="F4" s="163">
        <v>24150</v>
      </c>
      <c r="G4" s="164"/>
      <c r="H4" s="165"/>
    </row>
    <row r="5" spans="1:8" x14ac:dyDescent="0.15">
      <c r="A5" s="146" t="s">
        <v>520</v>
      </c>
      <c r="B5" s="151"/>
      <c r="C5" s="152"/>
      <c r="D5" s="153">
        <v>30918</v>
      </c>
      <c r="E5" s="154"/>
      <c r="F5" s="155">
        <v>45483</v>
      </c>
      <c r="G5" s="156"/>
      <c r="H5" s="157"/>
    </row>
    <row r="6" spans="1:8" x14ac:dyDescent="0.15">
      <c r="A6" s="158"/>
      <c r="B6" s="159"/>
      <c r="C6" s="160"/>
      <c r="D6" s="161">
        <v>14999</v>
      </c>
      <c r="E6" s="162"/>
      <c r="F6" s="163">
        <v>24241</v>
      </c>
      <c r="G6" s="164"/>
      <c r="H6" s="165"/>
    </row>
    <row r="7" spans="1:8" x14ac:dyDescent="0.15">
      <c r="A7" s="146" t="s">
        <v>521</v>
      </c>
      <c r="B7" s="151"/>
      <c r="C7" s="152"/>
      <c r="D7" s="153">
        <v>28535</v>
      </c>
      <c r="E7" s="154"/>
      <c r="F7" s="155">
        <v>45945</v>
      </c>
      <c r="G7" s="156"/>
      <c r="H7" s="157"/>
    </row>
    <row r="8" spans="1:8" x14ac:dyDescent="0.15">
      <c r="A8" s="158"/>
      <c r="B8" s="159"/>
      <c r="C8" s="160"/>
      <c r="D8" s="161">
        <v>20410</v>
      </c>
      <c r="E8" s="162"/>
      <c r="F8" s="163">
        <v>25180</v>
      </c>
      <c r="G8" s="164"/>
      <c r="H8" s="165"/>
    </row>
    <row r="9" spans="1:8" x14ac:dyDescent="0.15">
      <c r="A9" s="146" t="s">
        <v>522</v>
      </c>
      <c r="B9" s="151"/>
      <c r="C9" s="152"/>
      <c r="D9" s="153">
        <v>76278</v>
      </c>
      <c r="E9" s="154"/>
      <c r="F9" s="155">
        <v>44475</v>
      </c>
      <c r="G9" s="156"/>
      <c r="H9" s="157"/>
    </row>
    <row r="10" spans="1:8" x14ac:dyDescent="0.15">
      <c r="A10" s="158"/>
      <c r="B10" s="159"/>
      <c r="C10" s="160"/>
      <c r="D10" s="161">
        <v>49868</v>
      </c>
      <c r="E10" s="162"/>
      <c r="F10" s="163">
        <v>24780</v>
      </c>
      <c r="G10" s="164"/>
      <c r="H10" s="165"/>
    </row>
    <row r="11" spans="1:8" x14ac:dyDescent="0.15">
      <c r="A11" s="146" t="s">
        <v>523</v>
      </c>
      <c r="B11" s="151"/>
      <c r="C11" s="152"/>
      <c r="D11" s="153">
        <v>89896</v>
      </c>
      <c r="E11" s="154"/>
      <c r="F11" s="155">
        <v>45982</v>
      </c>
      <c r="G11" s="156"/>
      <c r="H11" s="157"/>
    </row>
    <row r="12" spans="1:8" x14ac:dyDescent="0.15">
      <c r="A12" s="158"/>
      <c r="B12" s="159"/>
      <c r="C12" s="166"/>
      <c r="D12" s="161">
        <v>56589</v>
      </c>
      <c r="E12" s="162"/>
      <c r="F12" s="163">
        <v>25583</v>
      </c>
      <c r="G12" s="164"/>
      <c r="H12" s="165"/>
    </row>
    <row r="13" spans="1:8" x14ac:dyDescent="0.15">
      <c r="A13" s="146"/>
      <c r="B13" s="151"/>
      <c r="C13" s="152"/>
      <c r="D13" s="153">
        <v>50076</v>
      </c>
      <c r="E13" s="154"/>
      <c r="F13" s="155">
        <v>45495</v>
      </c>
      <c r="G13" s="167"/>
      <c r="H13" s="157"/>
    </row>
    <row r="14" spans="1:8" x14ac:dyDescent="0.15">
      <c r="A14" s="158"/>
      <c r="B14" s="159"/>
      <c r="C14" s="160"/>
      <c r="D14" s="161">
        <v>31921</v>
      </c>
      <c r="E14" s="162"/>
      <c r="F14" s="163">
        <v>24787</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2.36</v>
      </c>
      <c r="C19" s="168">
        <f>ROUND(VALUE(SUBSTITUTE(実質収支比率等に係る経年分析!G$48,"▲","-")),2)</f>
        <v>4.74</v>
      </c>
      <c r="D19" s="168">
        <f>ROUND(VALUE(SUBSTITUTE(実質収支比率等に係る経年分析!H$48,"▲","-")),2)</f>
        <v>5.07</v>
      </c>
      <c r="E19" s="168">
        <f>ROUND(VALUE(SUBSTITUTE(実質収支比率等に係る経年分析!I$48,"▲","-")),2)</f>
        <v>3.13</v>
      </c>
      <c r="F19" s="168">
        <f>ROUND(VALUE(SUBSTITUTE(実質収支比率等に係る経年分析!J$48,"▲","-")),2)</f>
        <v>1.28</v>
      </c>
    </row>
    <row r="20" spans="1:11" x14ac:dyDescent="0.15">
      <c r="A20" s="168" t="s">
        <v>53</v>
      </c>
      <c r="B20" s="168">
        <f>ROUND(VALUE(SUBSTITUTE(実質収支比率等に係る経年分析!F$47,"▲","-")),2)</f>
        <v>10.37</v>
      </c>
      <c r="C20" s="168">
        <f>ROUND(VALUE(SUBSTITUTE(実質収支比率等に係る経年分析!G$47,"▲","-")),2)</f>
        <v>9.73</v>
      </c>
      <c r="D20" s="168">
        <f>ROUND(VALUE(SUBSTITUTE(実質収支比率等に係る経年分析!H$47,"▲","-")),2)</f>
        <v>11.45</v>
      </c>
      <c r="E20" s="168">
        <f>ROUND(VALUE(SUBSTITUTE(実質収支比率等に係る経年分析!I$47,"▲","-")),2)</f>
        <v>11.21</v>
      </c>
      <c r="F20" s="168">
        <f>ROUND(VALUE(SUBSTITUTE(実質収支比率等に係る経年分析!J$47,"▲","-")),2)</f>
        <v>10.9</v>
      </c>
    </row>
    <row r="21" spans="1:11" x14ac:dyDescent="0.15">
      <c r="A21" s="168" t="s">
        <v>54</v>
      </c>
      <c r="B21" s="168">
        <f>IF(ISNUMBER(VALUE(SUBSTITUTE(実質収支比率等に係る経年分析!F$49,"▲","-"))),ROUND(VALUE(SUBSTITUTE(実質収支比率等に係る経年分析!F$49,"▲","-")),2),NA())</f>
        <v>-0.69</v>
      </c>
      <c r="C21" s="168">
        <f>IF(ISNUMBER(VALUE(SUBSTITUTE(実質収支比率等に係る経年分析!G$49,"▲","-"))),ROUND(VALUE(SUBSTITUTE(実質収支比率等に係る経年分析!G$49,"▲","-")),2),NA())</f>
        <v>2.34</v>
      </c>
      <c r="D21" s="168">
        <f>IF(ISNUMBER(VALUE(SUBSTITUTE(実質収支比率等に係る経年分析!H$49,"▲","-"))),ROUND(VALUE(SUBSTITUTE(実質収支比率等に係る経年分析!H$49,"▲","-")),2),NA())</f>
        <v>2.83</v>
      </c>
      <c r="E21" s="168">
        <f>IF(ISNUMBER(VALUE(SUBSTITUTE(実質収支比率等に係る経年分析!I$49,"▲","-"))),ROUND(VALUE(SUBSTITUTE(実質収支比率等に係る経年分析!I$49,"▲","-")),2),NA())</f>
        <v>-2.57</v>
      </c>
      <c r="F21" s="168">
        <f>IF(ISNUMBER(VALUE(SUBSTITUTE(実質収支比率等に係る経年分析!J$49,"▲","-"))),ROUND(VALUE(SUBSTITUTE(実質収支比率等に係る経年分析!J$49,"▲","-")),2),NA())</f>
        <v>-1.82</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休日応急診療所特別会計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0.01</v>
      </c>
    </row>
    <row r="31" spans="1:11" x14ac:dyDescent="0.15">
      <c r="A31" s="169" t="str">
        <f>IF(連結実質赤字比率に係る赤字・黒字の構成分析!C$39="",NA(),連結実質赤字比率に係る赤字・黒字の構成分析!C$39)</f>
        <v>農業集落排水事業会計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0.16</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0.25</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0.33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0.43</v>
      </c>
    </row>
    <row r="32" spans="1:11" x14ac:dyDescent="0.15">
      <c r="A32" s="169" t="str">
        <f>IF(連結実質赤字比率に係る赤字・黒字の構成分析!C$38="",NA(),連結実質赤字比率に係る赤字・黒字の構成分析!C$38)</f>
        <v>介護保険特別会計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0.59</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0.67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0.89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0.85</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0.76</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0.04</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0.56999999999999995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0.61</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0.77</v>
      </c>
    </row>
    <row r="34" spans="1:16" x14ac:dyDescent="0.15">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2.35</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4.74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5.07</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3.12</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1.26</v>
      </c>
    </row>
    <row r="35" spans="1:16" x14ac:dyDescent="0.15">
      <c r="A35" s="169" t="str">
        <f>IF(連結実質赤字比率に係る赤字・黒字の構成分析!C$35="",NA(),連結実質赤字比率に係る赤字・黒字の構成分析!C$35)</f>
        <v>公共下水道事業会計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0.49</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0.62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0.77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1.49</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2.2200000000000002</v>
      </c>
    </row>
    <row r="36" spans="1:16" x14ac:dyDescent="0.15">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25.11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20.51</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15.11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14.39</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13.81</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2541</v>
      </c>
      <c r="E42" s="170"/>
      <c r="F42" s="170"/>
      <c r="G42" s="170">
        <f>'実質公債費比率（分子）の構造'!L$52</f>
        <v>2598</v>
      </c>
      <c r="H42" s="170"/>
      <c r="I42" s="170"/>
      <c r="J42" s="170">
        <f>'実質公債費比率（分子）の構造'!M$52</f>
        <v>2668</v>
      </c>
      <c r="K42" s="170"/>
      <c r="L42" s="170"/>
      <c r="M42" s="170">
        <f>'実質公債費比率（分子）の構造'!N$52</f>
        <v>2568</v>
      </c>
      <c r="N42" s="170"/>
      <c r="O42" s="170"/>
      <c r="P42" s="170">
        <f>'実質公債費比率（分子）の構造'!O$52</f>
        <v>2581</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f>'実質公債費比率（分子）の構造'!K$50</f>
        <v>27</v>
      </c>
      <c r="C44" s="170"/>
      <c r="D44" s="170"/>
      <c r="E44" s="170">
        <f>'実質公債費比率（分子）の構造'!L$50</f>
        <v>16</v>
      </c>
      <c r="F44" s="170"/>
      <c r="G44" s="170"/>
      <c r="H44" s="170">
        <f>'実質公債費比率（分子）の構造'!M$50</f>
        <v>13</v>
      </c>
      <c r="I44" s="170"/>
      <c r="J44" s="170"/>
      <c r="K44" s="170">
        <f>'実質公債費比率（分子）の構造'!N$50</f>
        <v>13</v>
      </c>
      <c r="L44" s="170"/>
      <c r="M44" s="170"/>
      <c r="N44" s="170">
        <f>'実質公債費比率（分子）の構造'!O$50</f>
        <v>13</v>
      </c>
      <c r="O44" s="170"/>
      <c r="P44" s="170"/>
    </row>
    <row r="45" spans="1:16" x14ac:dyDescent="0.15">
      <c r="A45" s="170" t="s">
        <v>63</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f>'実質公債費比率（分子）の構造'!N$49</f>
        <v>1</v>
      </c>
      <c r="L45" s="170"/>
      <c r="M45" s="170"/>
      <c r="N45" s="170">
        <f>'実質公債費比率（分子）の構造'!O$49</f>
        <v>6</v>
      </c>
      <c r="O45" s="170"/>
      <c r="P45" s="170"/>
    </row>
    <row r="46" spans="1:16" x14ac:dyDescent="0.15">
      <c r="A46" s="170" t="s">
        <v>64</v>
      </c>
      <c r="B46" s="170">
        <f>'実質公債費比率（分子）の構造'!K$48</f>
        <v>374</v>
      </c>
      <c r="C46" s="170"/>
      <c r="D46" s="170"/>
      <c r="E46" s="170">
        <f>'実質公債費比率（分子）の構造'!L$48</f>
        <v>418</v>
      </c>
      <c r="F46" s="170"/>
      <c r="G46" s="170"/>
      <c r="H46" s="170">
        <f>'実質公債費比率（分子）の構造'!M$48</f>
        <v>679</v>
      </c>
      <c r="I46" s="170"/>
      <c r="J46" s="170"/>
      <c r="K46" s="170">
        <f>'実質公債費比率（分子）の構造'!N$48</f>
        <v>661</v>
      </c>
      <c r="L46" s="170"/>
      <c r="M46" s="170"/>
      <c r="N46" s="170">
        <f>'実質公債費比率（分子）の構造'!O$48</f>
        <v>678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2231</v>
      </c>
      <c r="C49" s="170"/>
      <c r="D49" s="170"/>
      <c r="E49" s="170">
        <f>'実質公債費比率（分子）の構造'!L$45</f>
        <v>2151</v>
      </c>
      <c r="F49" s="170"/>
      <c r="G49" s="170"/>
      <c r="H49" s="170">
        <f>'実質公債費比率（分子）の構造'!M$45</f>
        <v>2141</v>
      </c>
      <c r="I49" s="170"/>
      <c r="J49" s="170"/>
      <c r="K49" s="170">
        <f>'実質公債費比率（分子）の構造'!N$45</f>
        <v>2143</v>
      </c>
      <c r="L49" s="170"/>
      <c r="M49" s="170"/>
      <c r="N49" s="170">
        <f>'実質公債費比率（分子）の構造'!O$45</f>
        <v>2251</v>
      </c>
      <c r="O49" s="170"/>
      <c r="P49" s="170"/>
    </row>
    <row r="50" spans="1:16" x14ac:dyDescent="0.15">
      <c r="A50" s="170" t="s">
        <v>67</v>
      </c>
      <c r="B50" s="170" t="e">
        <f>NA()</f>
        <v>#N/A</v>
      </c>
      <c r="C50" s="170">
        <f>IF(ISNUMBER('実質公債費比率（分子）の構造'!K$53),'実質公債費比率（分子）の構造'!K$53,NA())</f>
        <v>91</v>
      </c>
      <c r="D50" s="170" t="e">
        <f>NA()</f>
        <v>#N/A</v>
      </c>
      <c r="E50" s="170" t="e">
        <f>NA()</f>
        <v>#N/A</v>
      </c>
      <c r="F50" s="170">
        <f>IF(ISNUMBER('実質公債費比率（分子）の構造'!L$53),'実質公債費比率（分子）の構造'!L$53,NA())</f>
        <v>-13</v>
      </c>
      <c r="G50" s="170" t="e">
        <f>NA()</f>
        <v>#N/A</v>
      </c>
      <c r="H50" s="170" t="e">
        <f>NA()</f>
        <v>#N/A</v>
      </c>
      <c r="I50" s="170">
        <f>IF(ISNUMBER('実質公債費比率（分子）の構造'!M$53),'実質公債費比率（分子）の構造'!M$53,NA())</f>
        <v>165</v>
      </c>
      <c r="J50" s="170" t="e">
        <f>NA()</f>
        <v>#N/A</v>
      </c>
      <c r="K50" s="170" t="e">
        <f>NA()</f>
        <v>#N/A</v>
      </c>
      <c r="L50" s="170">
        <f>IF(ISNUMBER('実質公債費比率（分子）の構造'!N$53),'実質公債費比率（分子）の構造'!N$53,NA())</f>
        <v>250</v>
      </c>
      <c r="M50" s="170" t="e">
        <f>NA()</f>
        <v>#N/A</v>
      </c>
      <c r="N50" s="170" t="e">
        <f>NA()</f>
        <v>#N/A</v>
      </c>
      <c r="O50" s="170">
        <f>IF(ISNUMBER('実質公債費比率（分子）の構造'!O$53),'実質公債費比率（分子）の構造'!O$53,NA())</f>
        <v>367</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20422</v>
      </c>
      <c r="E56" s="169"/>
      <c r="F56" s="169"/>
      <c r="G56" s="169">
        <f>'将来負担比率（分子）の構造'!J$52</f>
        <v>19977</v>
      </c>
      <c r="H56" s="169"/>
      <c r="I56" s="169"/>
      <c r="J56" s="169">
        <f>'将来負担比率（分子）の構造'!K$52</f>
        <v>19814</v>
      </c>
      <c r="K56" s="169"/>
      <c r="L56" s="169"/>
      <c r="M56" s="169">
        <f>'将来負担比率（分子）の構造'!L$52</f>
        <v>19338</v>
      </c>
      <c r="N56" s="169"/>
      <c r="O56" s="169"/>
      <c r="P56" s="169">
        <f>'将来負担比率（分子）の構造'!M$52</f>
        <v>18659</v>
      </c>
    </row>
    <row r="57" spans="1:16" x14ac:dyDescent="0.15">
      <c r="A57" s="169" t="s">
        <v>42</v>
      </c>
      <c r="B57" s="169"/>
      <c r="C57" s="169"/>
      <c r="D57" s="169">
        <f>'将来負担比率（分子）の構造'!I$51</f>
        <v>4568</v>
      </c>
      <c r="E57" s="169"/>
      <c r="F57" s="169"/>
      <c r="G57" s="169">
        <f>'将来負担比率（分子）の構造'!J$51</f>
        <v>4064</v>
      </c>
      <c r="H57" s="169"/>
      <c r="I57" s="169"/>
      <c r="J57" s="169">
        <f>'将来負担比率（分子）の構造'!K$51</f>
        <v>4741</v>
      </c>
      <c r="K57" s="169"/>
      <c r="L57" s="169"/>
      <c r="M57" s="169">
        <f>'将来負担比率（分子）の構造'!L$51</f>
        <v>4869</v>
      </c>
      <c r="N57" s="169"/>
      <c r="O57" s="169"/>
      <c r="P57" s="169">
        <f>'将来負担比率（分子）の構造'!M$51</f>
        <v>5820</v>
      </c>
    </row>
    <row r="58" spans="1:16" x14ac:dyDescent="0.15">
      <c r="A58" s="169" t="s">
        <v>41</v>
      </c>
      <c r="B58" s="169"/>
      <c r="C58" s="169"/>
      <c r="D58" s="169">
        <f>'将来負担比率（分子）の構造'!I$50</f>
        <v>7209</v>
      </c>
      <c r="E58" s="169"/>
      <c r="F58" s="169"/>
      <c r="G58" s="169">
        <f>'将来負担比率（分子）の構造'!J$50</f>
        <v>7321</v>
      </c>
      <c r="H58" s="169"/>
      <c r="I58" s="169"/>
      <c r="J58" s="169">
        <f>'将来負担比率（分子）の構造'!K$50</f>
        <v>8305</v>
      </c>
      <c r="K58" s="169"/>
      <c r="L58" s="169"/>
      <c r="M58" s="169">
        <f>'将来負担比率（分子）の構造'!L$50</f>
        <v>8016</v>
      </c>
      <c r="N58" s="169"/>
      <c r="O58" s="169"/>
      <c r="P58" s="169">
        <f>'将来負担比率（分子）の構造'!M$50</f>
        <v>7646</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2874</v>
      </c>
      <c r="C62" s="169"/>
      <c r="D62" s="169"/>
      <c r="E62" s="169">
        <f>'将来負担比率（分子）の構造'!J$45</f>
        <v>2827</v>
      </c>
      <c r="F62" s="169"/>
      <c r="G62" s="169"/>
      <c r="H62" s="169">
        <f>'将来負担比率（分子）の構造'!K$45</f>
        <v>2862</v>
      </c>
      <c r="I62" s="169"/>
      <c r="J62" s="169"/>
      <c r="K62" s="169">
        <f>'将来負担比率（分子）の構造'!L$45</f>
        <v>2891</v>
      </c>
      <c r="L62" s="169"/>
      <c r="M62" s="169"/>
      <c r="N62" s="169">
        <f>'将来負担比率（分子）の構造'!M$45</f>
        <v>2958</v>
      </c>
      <c r="O62" s="169"/>
      <c r="P62" s="169"/>
    </row>
    <row r="63" spans="1:16" x14ac:dyDescent="0.15">
      <c r="A63" s="169" t="s">
        <v>34</v>
      </c>
      <c r="B63" s="169" t="str">
        <f>'将来負担比率（分子）の構造'!I$44</f>
        <v>-</v>
      </c>
      <c r="C63" s="169"/>
      <c r="D63" s="169"/>
      <c r="E63" s="169" t="str">
        <f>'将来負担比率（分子）の構造'!J$44</f>
        <v>-</v>
      </c>
      <c r="F63" s="169"/>
      <c r="G63" s="169"/>
      <c r="H63" s="169" t="str">
        <f>'将来負担比率（分子）の構造'!K$44</f>
        <v>-</v>
      </c>
      <c r="I63" s="169"/>
      <c r="J63" s="169"/>
      <c r="K63" s="169">
        <f>'将来負担比率（分子）の構造'!L$44</f>
        <v>46</v>
      </c>
      <c r="L63" s="169"/>
      <c r="M63" s="169"/>
      <c r="N63" s="169">
        <f>'将来負担比率（分子）の構造'!M$44</f>
        <v>322</v>
      </c>
      <c r="O63" s="169"/>
      <c r="P63" s="169"/>
    </row>
    <row r="64" spans="1:16" x14ac:dyDescent="0.15">
      <c r="A64" s="169" t="s">
        <v>33</v>
      </c>
      <c r="B64" s="169">
        <f>'将来負担比率（分子）の構造'!I$43</f>
        <v>4009</v>
      </c>
      <c r="C64" s="169"/>
      <c r="D64" s="169"/>
      <c r="E64" s="169">
        <f>'将来負担比率（分子）の構造'!J$43</f>
        <v>3060</v>
      </c>
      <c r="F64" s="169"/>
      <c r="G64" s="169"/>
      <c r="H64" s="169">
        <f>'将来負担比率（分子）の構造'!K$43</f>
        <v>4037</v>
      </c>
      <c r="I64" s="169"/>
      <c r="J64" s="169"/>
      <c r="K64" s="169">
        <f>'将来負担比率（分子）の構造'!L$43</f>
        <v>4739</v>
      </c>
      <c r="L64" s="169"/>
      <c r="M64" s="169"/>
      <c r="N64" s="169">
        <f>'将来負担比率（分子）の構造'!M$43</f>
        <v>5282</v>
      </c>
      <c r="O64" s="169"/>
      <c r="P64" s="169"/>
    </row>
    <row r="65" spans="1:16" x14ac:dyDescent="0.15">
      <c r="A65" s="169" t="s">
        <v>32</v>
      </c>
      <c r="B65" s="169">
        <f>'将来負担比率（分子）の構造'!I$42</f>
        <v>482</v>
      </c>
      <c r="C65" s="169"/>
      <c r="D65" s="169"/>
      <c r="E65" s="169">
        <f>'将来負担比率（分子）の構造'!J$42</f>
        <v>523</v>
      </c>
      <c r="F65" s="169"/>
      <c r="G65" s="169"/>
      <c r="H65" s="169">
        <f>'将来負担比率（分子）の構造'!K$42</f>
        <v>2512</v>
      </c>
      <c r="I65" s="169"/>
      <c r="J65" s="169"/>
      <c r="K65" s="169">
        <f>'将来負担比率（分子）の構造'!L$42</f>
        <v>1821</v>
      </c>
      <c r="L65" s="169"/>
      <c r="M65" s="169"/>
      <c r="N65" s="169">
        <f>'将来負担比率（分子）の構造'!M$42</f>
        <v>693</v>
      </c>
      <c r="O65" s="169"/>
      <c r="P65" s="169"/>
    </row>
    <row r="66" spans="1:16" x14ac:dyDescent="0.15">
      <c r="A66" s="169" t="s">
        <v>31</v>
      </c>
      <c r="B66" s="169">
        <f>'将来負担比率（分子）の構造'!I$41</f>
        <v>19143</v>
      </c>
      <c r="C66" s="169"/>
      <c r="D66" s="169"/>
      <c r="E66" s="169">
        <f>'将来負担比率（分子）の構造'!J$41</f>
        <v>18885</v>
      </c>
      <c r="F66" s="169"/>
      <c r="G66" s="169"/>
      <c r="H66" s="169">
        <f>'将来負担比率（分子）の構造'!K$41</f>
        <v>18274</v>
      </c>
      <c r="I66" s="169"/>
      <c r="J66" s="169"/>
      <c r="K66" s="169">
        <f>'将来負担比率（分子）の構造'!L$41</f>
        <v>19379</v>
      </c>
      <c r="L66" s="169"/>
      <c r="M66" s="169"/>
      <c r="N66" s="169">
        <f>'将来負担比率（分子）の構造'!M$41</f>
        <v>20877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1889</v>
      </c>
      <c r="C72" s="173">
        <f>基金残高に係る経年分析!G55</f>
        <v>1808</v>
      </c>
      <c r="D72" s="173">
        <f>基金残高に係る経年分析!H55</f>
        <v>1800</v>
      </c>
    </row>
    <row r="73" spans="1:16" x14ac:dyDescent="0.15">
      <c r="A73" s="172" t="s">
        <v>74</v>
      </c>
      <c r="B73" s="173">
        <f>基金残高に係る経年分析!F56</f>
        <v>241</v>
      </c>
      <c r="C73" s="173">
        <f>基金残高に係る経年分析!G56</f>
        <v>241</v>
      </c>
      <c r="D73" s="173">
        <f>基金残高に係る経年分析!H56</f>
        <v>268</v>
      </c>
    </row>
    <row r="74" spans="1:16" x14ac:dyDescent="0.15">
      <c r="A74" s="172" t="s">
        <v>75</v>
      </c>
      <c r="B74" s="173">
        <f>基金残高に係る経年分析!F57</f>
        <v>4712</v>
      </c>
      <c r="C74" s="173">
        <f>基金残高に係る経年分析!G57</f>
        <v>4780</v>
      </c>
      <c r="D74" s="173">
        <f>基金残高に係る経年分析!H57</f>
        <v>4152</v>
      </c>
    </row>
  </sheetData>
  <sheetProtection algorithmName="SHA-512" hashValue="JTU/tFExkmIjQlpB+xdhqPdj9RQLUNpfNrTWE9qLhAEvHkATtFTOC3E+dCulEDB5gAsVnwgpJUq938vHtDnVtQ==" saltValue="csGaXBvE91ngC51OQc+yaA=="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山口　滝平</cp:lastModifiedBy>
  <cp:lastPrinted>2025-03-05T04:25:58Z</cp:lastPrinted>
  <dcterms:modified xsi:type="dcterms:W3CDTF">2025-03-26T03:28:30Z</dcterms:modified>
</cp:coreProperties>
</file>