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ED1DEDB5-D7FD-4FE0-84EB-046DCCF4FF20}"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<sst xmlns="http://schemas.openxmlformats.org/spreadsheetml/2006/main" count="1117" uniqueCount="566">
  <si>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</si>
  <si>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</si>
  <si>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</si>
  <si>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</si>
  <si>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</si>
  <si>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</si>
  <si>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</si>
  <si>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</si>
  <si>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</si>
  <si>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</si>
  <si>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</si>
  <si>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</si>
  <si>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</si>
  <si>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</si>
  <si>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</si>
  <si>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</si>
  <si>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</si>
  <si>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</si>
  <si>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</si>
  <si>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</si>
  <si>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</si>
  <si>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</si>
  <si>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</si>
  <si>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</si>
  <si>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</si>
  <si>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</si>
  <si>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</si>
  <si>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</si>
  <si>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</si>
  <si>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</si>
  <si>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</si>
  <si>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</si>
  <si>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</si>
  <si>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</si>
  <si>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</si>
  <si>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</si>
  <si>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</si>
  <si>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</si>
  <si>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</si>
  <si>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</si>
  <si>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</si>
  <si>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</si>
  <si>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</si>
  <si>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</si>
  <si>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</si>
  <si>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</si>
  <si>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</si>
  <si>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</si>
  <si>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</si>
  <si>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</si>
  <si>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</si>
  <si>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</si>
  <si>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</si>
  <si>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</si>
  <si>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</si>
  <si>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</si>
  <si>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</si>
  <si>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</si>
  <si>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</si>
  <si>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</si>
  <si>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</si>
  <si>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</si>
  <si>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</si>
  <si>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</si>
  <si>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</si>
  <si>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</si>
  <si>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</si>
  <si>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</si>
  <si>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</si>
  <si>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</si>
  <si>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</si>
  <si>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</si>
  <si>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</si>
  <si>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</si>
  <si>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</si>
  <si>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</si>
  <si>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</si>
  <si>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</si>
  <si>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</si>
  <si>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</si>
  <si>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</si>
  <si>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</si>
  <si>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</si>
  <si>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</si>
  <si>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</si>
  <si>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</si>
  <si>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</si>
  <si>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</si>
  <si>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</si>
  <si>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</si>
  <si>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</si>
  <si>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</si>
  <si>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</si>
  <si>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</si>
  <si>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</si>
  <si>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</si>
  <si>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</si>
  <si>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</si>
  <si>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</si>
  <si>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</si>
  <si>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</si>
  <si>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</si>
  <si>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</si>
  <si>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</si>
  <si>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</si>
  <si>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</si>
  <si>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</si>
  <si>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</si>
  <si>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</si>
  <si>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</si>
  <si>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</si>
  <si>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</si>
  <si>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</si>
  <si>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</si>
  <si>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</si>
  <si>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</si>
  <si>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</si>
  <si>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</si>
  <si>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</si>
  <si>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</si>
  <si>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</si>
  <si>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</si>
  <si>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</si>
  <si>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</si>
  <si>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</si>
  <si>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</si>
  <si>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</si>
  <si>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</si>
  <si>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</si>
  <si>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</si>
  <si>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</si>
  <si>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</si>
  <si>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</si>
  <si>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</si>
  <si>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</si>
  <si>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</si>
  <si>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</si>
  <si>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</si>
  <si>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</si>
  <si>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</si>
  <si>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</si>
  <si>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</si>
  <si>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</si>
  <si>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</si>
  <si>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</si>
  <si>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</si>
  <si>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</si>
  <si>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</si>
  <si>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</si>
  <si>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</si>
  <si>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</si>
  <si>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</si>
  <si>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</si>
  <si>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</si>
  <si>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</si>
  <si>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</si>
  <si>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</si>
  <si>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</si>
  <si>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</si>
  <si>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</si>
  <si>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</si>
  <si>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</si>
  <si>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</si>
  <si>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</si>
  <si>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</si>
  <si>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</si>
  <si>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</si>
  <si>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</si>
  <si>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</si>
  <si>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</si>
  <si>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</si>
  <si>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</si>
  <si>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</si>
  <si>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</si>
  <si>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</si>
  <si>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</si>
  <si>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</si>
  <si>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</si>
  <si>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</si>
  <si>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</si>
  <si>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</si>
  <si>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</si>
  <si>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</si>
  <si>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</si>
  <si>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</si>
  <si>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</si>
  <si>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</si>
  <si>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</si>
  <si>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</si>
  <si>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</si>
  <si>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</si>
  <si>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</si>
  <si>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</si>
  <si>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</si>
  <si>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</si>
  <si>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</si>
  <si>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</si>
  <si>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</si>
  <si>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</si>
  <si>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</si>
  <si>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</si>
  <si>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</si>
  <si>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</si>
  <si>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京都府八幡市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</si>
  <si>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</si>
  <si>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</si>
  <si>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</si>
  <si>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</si>
  <si>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</si>
  <si>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</si>
  <si>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</si>
  <si>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</si>
  <si>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</si>
  <si>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</si>
  <si>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</si>
  <si>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</si>
  <si>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</si>
  <si>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</si>
  <si>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</si>
  <si>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</si>
  <si>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</si>
  <si>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</si>
  <si>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</si>
  <si>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</si>
  <si>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</si>
  <si>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</si>
  <si>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</si>
  <si>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</si>
  <si>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</si>
  <si>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</si>
  <si>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</si>
  <si>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</si>
  <si>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</si>
  <si>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</si>
  <si>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</si>
  <si>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</si>
  <si>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</si>
  <si>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</si>
  <si>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</si>
  <si>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</si>
  <si>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</si>
  <si>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</si>
  <si>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</si>
  <si>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</si>
  <si>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</si>
  <si>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</si>
  <si>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</si>
  <si>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</si>
  <si>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</si>
  <si>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</si>
  <si>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</si>
  <si>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</si>
  <si>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</si>
  <si>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</si>
  <si>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</si>
  <si>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</si>
  <si>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</si>
  <si>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</si>
  <si>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</si>
  <si>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</si>
  <si>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</si>
  <si>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</si>
  <si>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</si>
  <si>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</si>
  <si>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</si>
  <si>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</si>
  <si>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</si>
  <si>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</si>
  <si>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</si>
  <si>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</si>
  <si>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</si>
  <si>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</si>
  <si>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</si>
  <si>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</si>
  <si>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</si>
  <si>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</si>
  <si>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</si>
  <si>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</si>
  <si>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</si>
  <si>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</si>
  <si>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</si>
  <si>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</si>
  <si>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</si>
  <si>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</si>
  <si>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</si>
  <si>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</si>
  <si>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</si>
  <si>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</si>
  <si>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</si>
  <si>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</si>
  <si>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</si>
  <si>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</si>
  <si>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</si>
  <si>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</si>
  <si>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</si>
  <si>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</si>
  <si>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</si>
  <si>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</si>
  <si>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</si>
  <si>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</si>
  <si>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</si>
  <si>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</si>
  <si>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</si>
  <si>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</si>
  <si>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</si>
  <si>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</si>
  <si>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</si>
  <si>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</si>
  <si>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</si>
  <si>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</si>
  <si>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</si>
  <si>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</si>
  <si>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</si>
  <si>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</si>
  <si>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</si>
  <si>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</si>
  <si>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</si>
  <si>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</si>
  <si>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</si>
  <si>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</si>
  <si>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</si>
  <si>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</si>
  <si>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</si>
  <si>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</si>
  <si>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</si>
  <si>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</si>
  <si>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</si>
  <si>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</si>
  <si>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</si>
  <si>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</si>
  <si>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</si>
  <si>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</si>
  <si>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</si>
  <si>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</si>
  <si>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</si>
  <si>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</si>
  <si>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</si>
  <si>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</si>
  <si>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</si>
  <si>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</si>
  <si>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</si>
  <si>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</si>
  <si>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</si>
  <si>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</si>
  <si>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</si>
  <si>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</si>
  <si>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</si>
  <si>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</si>
  <si>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</si>
  <si>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</si>
  <si>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</si>
  <si>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</si>
  <si>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</si>
  <si>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</si>
  <si>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京都府八幡市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</si>
  <si>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</si>
  <si>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</si>
  <si>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</si>
  <si>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</si>
  <si>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</si>
  <si>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</si>
  <si>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</si>
  <si>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</si>
  <si>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</si>
  <si>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</si>
  <si>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</si>
  <si>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</si>
  <si>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</si>
  <si>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</si>
  <si>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</si>
  <si>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</si>
  <si>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</si>
  <si>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</si>
  <si>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</si>
  <si>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</si>
  <si>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</si>
  <si>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</si>
  <si>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</si>
  <si>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</si>
  <si>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</si>
  <si>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</si>
  <si>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</si>
  <si>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</si>
  <si>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</si>
  <si>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</si>
  <si>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</si>
  <si>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</si>
  <si>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</si>
  <si>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</si>
  <si>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</si>
  <si>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</si>
  <si>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</si>
  <si>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</si>
  <si>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</si>
  <si>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</si>
  <si>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</si>
  <si>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</si>
  <si>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</si>
  <si>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</si>
  <si>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</si>
  <si>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</si>
  <si>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</si>
  <si>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</si>
  <si>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</si>
  <si>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</si>
  <si>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</si>
  <si>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</si>
  <si>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</si>
  <si>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</si>
  <si>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</si>
  <si>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</si>
  <si>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</si>
  <si>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</si>
  <si>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</si>
  <si>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</si>
  <si>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</si>
  <si>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</si>
  <si>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</si>
  <si>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</si>
  <si>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</si>
  <si>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</si>
  <si>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</si>
  <si>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</si>
  <si>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</si>
  <si>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</si>
  <si>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</si>
  <si>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</si>
  <si>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</si>
  <si>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</si>
  <si>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</si>
  <si>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</si>
  <si>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</si>
  <si>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</si>
  <si>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</si>
  <si>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</si>
  <si>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</si>
  <si>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</si>
  <si>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</si>
  <si>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</si>
  <si>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</si>
  <si>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</si>
  <si>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</si>
  <si>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</si>
  <si>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</si>
  <si>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</si>
  <si>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</si>
  <si>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</si>
  <si>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</si>
  <si>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</si>
  <si>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</si>
  <si>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</si>
  <si>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</si>
  <si>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</si>
  <si>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</si>
  <si>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</si>
  <si>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</si>
  <si>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</si>
  <si>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</si>
  <si>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</si>
  <si>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</si>
  <si>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</si>
  <si>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</si>
  <si>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</si>
  <si>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</si>
  <si>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</si>
  <si>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</si>
  <si>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</si>
  <si>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</si>
  <si>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</si>
  <si>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</si>
  <si>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</si>
  <si>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</si>
  <si>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</si>
  <si>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</si>
  <si>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</si>
  <si>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</si>
  <si>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</si>
  <si>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</si>
  <si>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</si>
  <si>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</si>
  <si>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</si>
  <si>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</si>
  <si>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</si>
  <si>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</si>
  <si>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</si>
  <si>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</si>
  <si>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</si>
  <si>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</si>
  <si>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</si>
  <si>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</si>
  <si>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</si>
  <si>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</si>
  <si>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</si>
  <si>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</si>
  <si>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</si>
  <si>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</si>
  <si>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</si>
  <si>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</si>
  <si>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</si>
  <si>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</si>
  <si>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</si>
  <si>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</si>
  <si>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</si>
  <si>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</si>
  <si>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</si>
  <si>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</si>
  <si>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</si>
  <si>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</si>
  <si>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</si>
  <si>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</si>
  <si>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</si>
  <si>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</si>
  <si>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</si>
  <si>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</si>
  <si>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</si>
  <si>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</si>
  <si>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</si>
  <si>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</si>
  <si>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</si>
  <si>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</si>
  <si>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</si>
  <si>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</si>
  <si>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</si>
  <si>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</si>
  <si>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</si>
  <si>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</si>
  <si>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</si>
  <si>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</si>
  <si>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</si>
  <si>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</si>
  <si>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</si>
  <si>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</si>
  <si>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1.49</t>
  </si>
  <si>
    <t>下水道事業会計</t>
  </si>
  <si>
    <t>水道事業会計</t>
  </si>
  <si>
    <t>一般会計</t>
  </si>
  <si>
    <t>介護保険特別会計（保険事業勘定）</t>
  </si>
  <si>
    <t>後期高齢者医療特別会計</t>
  </si>
  <si>
    <t>国民健康保険特別会計</t>
  </si>
  <si>
    <t>駐車場特別会計</t>
  </si>
  <si>
    <t>休日応急診療所特別会計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</si>
  <si>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</si>
  <si>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</si>
  <si>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</si>
  <si>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</si>
  <si>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</si>
  <si>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</si>
  <si>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</si>
  <si>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</si>
  <si>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</si>
  <si>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澱川右岸水防事務組合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</si>
  <si>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</si>
  <si>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</si>
  <si>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</si>
  <si>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</si>
  <si>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</si>
  <si>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</si>
  <si>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</si>
  <si>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やわた市民文化事業団</t>
  </si>
  <si>
    <t>八幡市公園施設事業団</t>
  </si>
  <si>
    <t>-</t>
    <phoneticPr fontId="2"/>
  </si>
  <si>
    <t>公共施設等整備基金</t>
    <rPh sb="0" eb="2">
      <t>コウキョウ</t>
    </rPh>
    <rPh sb="2" eb="4">
      <t>シセツ</t>
    </rPh>
    <rPh sb="4" eb="5">
      <t>トウ</t>
    </rPh>
    <rPh sb="5" eb="7">
      <t>セイビ</t>
    </rPh>
    <rPh sb="7" eb="9">
      <t>キキン</t>
    </rPh>
    <phoneticPr fontId="5"/>
  </si>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</sst>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8D9B-4DB2-993F-DE8A848F0C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17745</c:v>
                </c:pt>
                <c:pt idx="1">
                  <c:v>62719</c:v>
                </c:pt>
                <c:pt idx="2">
                  <c:v>23613</c:v>
                </c:pt>
                <c:pt idx="3">
                  <c:v>105061</c:v>
                </c:pt>
                <c:pt idx="4">
                  <c:v>37822</c:v>
                </c:pt>
              </c:numCache>
            </c:numRef>
          </c:val>
          <c:smooth val="0"/>
          <c:extLst>
            <c:ext xmlns:c16="http://schemas.microsoft.com/office/drawing/2014/chart" uri="{C3380CC4-5D6E-409C-BE32-E72D297353CC}">
              <c16:uniqueId val="{00000001-8D9B-4DB2-993F-DE8A848F0C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c:v>
                </c:pt>
                <c:pt idx="1">
                  <c:v>5.67</c:v>
                </c:pt>
                <c:pt idx="2">
                  <c:v>5.21</c:v>
                </c:pt>
                <c:pt idx="3">
                  <c:v>4.5199999999999996</c:v>
                </c:pt>
                <c:pt idx="4">
                  <c:v>4.43</c:v>
                </c:pt>
              </c:numCache>
            </c:numRef>
          </c:val>
          <c:extLst>
            <c:ext xmlns:c16="http://schemas.microsoft.com/office/drawing/2014/chart" uri="{C3380CC4-5D6E-409C-BE32-E72D297353CC}">
              <c16:uniqueId val="{00000000-89D2-448E-A68F-0B6EF2DB13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11.7</c:v>
                </c:pt>
                <c:pt idx="1">
                  <c:v>10.56</c:v>
                </c:pt>
                <c:pt idx="2">
                  <c:v>12.45</c:v>
                </c:pt>
                <c:pt idx="3">
                  <c:v>13.38</c:v>
                </c:pt>
                <c:pt idx="4">
                  <c:v>13.94</c:v>
                </c:pt>
              </c:numCache>
            </c:numRef>
          </c:val>
          <c:extLst>
            <c:ext xmlns:c16="http://schemas.microsoft.com/office/drawing/2014/chart" uri="{C3380CC4-5D6E-409C-BE32-E72D297353CC}">
              <c16:uniqueId val="{00000001-89D2-448E-A68F-0B6EF2DB13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0.68</c:v>
                </c:pt>
                <c:pt idx="1">
                  <c:v>0.77</c:v>
                </c:pt>
                <c:pt idx="2">
                  <c:v>1.4</c:v>
                </c:pt>
                <c:pt idx="3">
                  <c:v>-0.2</c:v>
                </c:pt>
                <c:pt idx="4">
                  <c:v>-1.49</c:v>
                </c:pt>
              </c:numCache>
            </c:numRef>
          </c:val>
          <c:smooth val="0"/>
          <c:extLst>
            <c:ext xmlns:c16="http://schemas.microsoft.com/office/drawing/2014/chart" uri="{C3380CC4-5D6E-409C-BE32-E72D297353CC}">
              <c16:uniqueId val="{00000002-89D2-448E-A68F-0B6EF2DB13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C3-499C-9E60-805AFDF630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C3-499C-9E60-805AFDF630AB}"/>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FC3-499C-9E60-805AFDF630AB}"/>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FC3-499C-9E60-805AFDF630A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0.74</c:v>
                </c:pt>
                <c:pt idx="4">
                  <c:v>#N/A</c:v>
                </c:pt>
                <c:pt idx="5">
                  <c:v>0.77</c:v>
                </c:pt>
                <c:pt idx="6">
                  <c:v>#N/A</c:v>
                </c:pt>
                <c:pt idx="7">
                  <c:v>0.05</c:v>
                </c:pt>
                <c:pt idx="8">
                  <c:v>#N/A</c:v>
                </c:pt>
                <c:pt idx="9">
                  <c:v>0.05</c:v>
                </c:pt>
              </c:numCache>
            </c:numRef>
          </c:val>
          <c:extLst>
            <c:ext xmlns:c16="http://schemas.microsoft.com/office/drawing/2014/chart" uri="{C3380CC4-5D6E-409C-BE32-E72D297353CC}">
              <c16:uniqueId val="{00000004-BFC3-499C-9E60-805AFDF630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0.19</c:v>
                </c:pt>
                <c:pt idx="4">
                  <c:v>#N/A</c:v>
                </c:pt>
                <c:pt idx="5">
                  <c:v>0.18</c:v>
                </c:pt>
                <c:pt idx="6">
                  <c:v>#N/A</c:v>
                </c:pt>
                <c:pt idx="7">
                  <c:v>0.22</c:v>
                </c:pt>
                <c:pt idx="8">
                  <c:v>#N/A</c:v>
                </c:pt>
                <c:pt idx="9">
                  <c:v>0.22</c:v>
                </c:pt>
              </c:numCache>
            </c:numRef>
          </c:val>
          <c:extLst>
            <c:ext xmlns:c16="http://schemas.microsoft.com/office/drawing/2014/chart" uri="{C3380CC4-5D6E-409C-BE32-E72D297353CC}">
              <c16:uniqueId val="{00000005-BFC3-499C-9E60-805AFDF630A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0.83</c:v>
                </c:pt>
                <c:pt idx="4">
                  <c:v>#N/A</c:v>
                </c:pt>
                <c:pt idx="5">
                  <c:v>0.69</c:v>
                </c:pt>
                <c:pt idx="6">
                  <c:v>#N/A</c:v>
                </c:pt>
                <c:pt idx="7">
                  <c:v>0.87</c:v>
                </c:pt>
                <c:pt idx="8">
                  <c:v>#N/A</c:v>
                </c:pt>
                <c:pt idx="9">
                  <c:v>0.99</c:v>
                </c:pt>
              </c:numCache>
            </c:numRef>
          </c:val>
          <c:extLst>
            <c:ext xmlns:c16="http://schemas.microsoft.com/office/drawing/2014/chart" uri="{C3380CC4-5D6E-409C-BE32-E72D297353CC}">
              <c16:uniqueId val="{00000006-BFC3-499C-9E60-805AFDF630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c:v>
                </c:pt>
                <c:pt idx="2">
                  <c:v>#N/A</c:v>
                </c:pt>
                <c:pt idx="3">
                  <c:v>5.66</c:v>
                </c:pt>
                <c:pt idx="4">
                  <c:v>#N/A</c:v>
                </c:pt>
                <c:pt idx="5">
                  <c:v>5.2</c:v>
                </c:pt>
                <c:pt idx="6">
                  <c:v>#N/A</c:v>
                </c:pt>
                <c:pt idx="7">
                  <c:v>4.51</c:v>
                </c:pt>
                <c:pt idx="8">
                  <c:v>#N/A</c:v>
                </c:pt>
                <c:pt idx="9">
                  <c:v>4.43</c:v>
                </c:pt>
              </c:numCache>
            </c:numRef>
          </c:val>
          <c:extLst>
            <c:ext xmlns:c16="http://schemas.microsoft.com/office/drawing/2014/chart" uri="{C3380CC4-5D6E-409C-BE32-E72D297353CC}">
              <c16:uniqueId val="{00000007-BFC3-499C-9E60-805AFDF630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5.14</c:v>
                </c:pt>
                <c:pt idx="2">
                  <c:v>#N/A</c:v>
                </c:pt>
                <c:pt idx="3">
                  <c:v>5.62</c:v>
                </c:pt>
                <c:pt idx="4">
                  <c:v>#N/A</c:v>
                </c:pt>
                <c:pt idx="5">
                  <c:v>5.38</c:v>
                </c:pt>
                <c:pt idx="6">
                  <c:v>#N/A</c:v>
                </c:pt>
                <c:pt idx="7">
                  <c:v>4.4000000000000004</c:v>
                </c:pt>
                <c:pt idx="8">
                  <c:v>#N/A</c:v>
                </c:pt>
                <c:pt idx="9">
                  <c:v>4.57</c:v>
                </c:pt>
              </c:numCache>
            </c:numRef>
          </c:val>
          <c:extLst>
            <c:ext xmlns:c16="http://schemas.microsoft.com/office/drawing/2014/chart" uri="{C3380CC4-5D6E-409C-BE32-E72D297353CC}">
              <c16:uniqueId val="{00000008-BFC3-499C-9E60-805AFDF630A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5.16</c:v>
                </c:pt>
                <c:pt idx="2">
                  <c:v>#N/A</c:v>
                </c:pt>
                <c:pt idx="3">
                  <c:v>5.37</c:v>
                </c:pt>
                <c:pt idx="4">
                  <c:v>#N/A</c:v>
                </c:pt>
                <c:pt idx="5">
                  <c:v>5.83</c:v>
                </c:pt>
                <c:pt idx="6">
                  <c:v>#N/A</c:v>
                </c:pt>
                <c:pt idx="7">
                  <c:v>6.59</c:v>
                </c:pt>
                <c:pt idx="8">
                  <c:v>#N/A</c:v>
                </c:pt>
                <c:pt idx="9">
                  <c:v>7.35</c:v>
                </c:pt>
              </c:numCache>
            </c:numRef>
          </c:val>
          <c:extLst>
            <c:ext xmlns:c16="http://schemas.microsoft.com/office/drawing/2014/chart" uri="{C3380CC4-5D6E-409C-BE32-E72D297353CC}">
              <c16:uniqueId val="{00000009-BFC3-499C-9E60-805AFDF630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2108</c:v>
                </c:pt>
                <c:pt idx="5">
                  <c:v>2134</c:v>
                </c:pt>
                <c:pt idx="8">
                  <c:v>2205</c:v>
                </c:pt>
                <c:pt idx="11">
                  <c:v>2170</c:v>
                </c:pt>
                <c:pt idx="14">
                  <c:v>2182</c:v>
                </c:pt>
              </c:numCache>
            </c:numRef>
          </c:val>
          <c:extLst>
            <c:ext xmlns:c16="http://schemas.microsoft.com/office/drawing/2014/chart" uri="{C3380CC4-5D6E-409C-BE32-E72D297353CC}">
              <c16:uniqueId val="{00000000-B1FE-4BC8-8D0C-8681170AE2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FE-4BC8-8D0C-8681170AE2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FE-4BC8-8D0C-8681170AE2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147</c:v>
                </c:pt>
                <c:pt idx="6">
                  <c:v>118</c:v>
                </c:pt>
                <c:pt idx="9">
                  <c:v>120</c:v>
                </c:pt>
                <c:pt idx="12">
                  <c:v>140</c:v>
                </c:pt>
              </c:numCache>
            </c:numRef>
          </c:val>
          <c:extLst>
            <c:ext xmlns:c16="http://schemas.microsoft.com/office/drawing/2014/chart" uri="{C3380CC4-5D6E-409C-BE32-E72D297353CC}">
              <c16:uniqueId val="{00000003-B1FE-4BC8-8D0C-8681170AE2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c:v>
                </c:pt>
                <c:pt idx="3">
                  <c:v>97</c:v>
                </c:pt>
                <c:pt idx="6">
                  <c:v>96</c:v>
                </c:pt>
                <c:pt idx="9">
                  <c:v>78</c:v>
                </c:pt>
                <c:pt idx="12">
                  <c:v>92</c:v>
                </c:pt>
              </c:numCache>
            </c:numRef>
          </c:val>
          <c:extLst>
            <c:ext xmlns:c16="http://schemas.microsoft.com/office/drawing/2014/chart" uri="{C3380CC4-5D6E-409C-BE32-E72D297353CC}">
              <c16:uniqueId val="{00000004-B1FE-4BC8-8D0C-8681170AE2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E-4BC8-8D0C-8681170AE2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FE-4BC8-8D0C-8681170AE2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2319</c:v>
                </c:pt>
                <c:pt idx="3">
                  <c:v>2443</c:v>
                </c:pt>
                <c:pt idx="6">
                  <c:v>2557</c:v>
                </c:pt>
                <c:pt idx="9">
                  <c:v>2465</c:v>
                </c:pt>
                <c:pt idx="12">
                  <c:v>2367</c:v>
                </c:pt>
              </c:numCache>
            </c:numRef>
          </c:val>
          <c:extLst>
            <c:ext xmlns:c16="http://schemas.microsoft.com/office/drawing/2014/chart" uri="{C3380CC4-5D6E-409C-BE32-E72D297353CC}">
              <c16:uniqueId val="{00000007-B1FE-4BC8-8D0C-8681170AE2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412</c:v>
                </c:pt>
                <c:pt idx="2">
                  <c:v>#N/A</c:v>
                </c:pt>
                <c:pt idx="3">
                  <c:v>#N/A</c:v>
                </c:pt>
                <c:pt idx="4">
                  <c:v>553</c:v>
                </c:pt>
                <c:pt idx="5">
                  <c:v>#N/A</c:v>
                </c:pt>
                <c:pt idx="6">
                  <c:v>#N/A</c:v>
                </c:pt>
                <c:pt idx="7">
                  <c:v>566</c:v>
                </c:pt>
                <c:pt idx="8">
                  <c:v>#N/A</c:v>
                </c:pt>
                <c:pt idx="9">
                  <c:v>#N/A</c:v>
                </c:pt>
                <c:pt idx="10">
                  <c:v>493</c:v>
                </c:pt>
                <c:pt idx="11">
                  <c:v>#N/A</c:v>
                </c:pt>
                <c:pt idx="12">
                  <c:v>#N/A</c:v>
                </c:pt>
                <c:pt idx="13">
                  <c:v>417</c:v>
                </c:pt>
                <c:pt idx="14">
                  <c:v>#N/A</c:v>
                </c:pt>
              </c:numCache>
            </c:numRef>
          </c:val>
          <c:smooth val="0"/>
          <c:extLst>
            <c:ext xmlns:c16="http://schemas.microsoft.com/office/drawing/2014/chart" uri="{C3380CC4-5D6E-409C-BE32-E72D297353CC}">
              <c16:uniqueId val="{00000008-B1FE-4BC8-8D0C-8681170AE2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19443</c:v>
                </c:pt>
                <c:pt idx="5">
                  <c:v>20549</c:v>
                </c:pt>
                <c:pt idx="8">
                  <c:v>20395</c:v>
                </c:pt>
                <c:pt idx="11">
                  <c:v>21246</c:v>
                </c:pt>
                <c:pt idx="14">
                  <c:v>20453</c:v>
                </c:pt>
              </c:numCache>
            </c:numRef>
          </c:val>
          <c:extLst>
            <c:ext xmlns:c16="http://schemas.microsoft.com/office/drawing/2014/chart" uri="{C3380CC4-5D6E-409C-BE32-E72D297353CC}">
              <c16:uniqueId val="{00000000-D15A-46C0-883C-FF303E307F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4462</c:v>
                </c:pt>
                <c:pt idx="5">
                  <c:v>3740</c:v>
                </c:pt>
                <c:pt idx="8">
                  <c:v>2995</c:v>
                </c:pt>
                <c:pt idx="11">
                  <c:v>3009</c:v>
                </c:pt>
                <c:pt idx="14">
                  <c:v>2663</c:v>
                </c:pt>
              </c:numCache>
            </c:numRef>
          </c:val>
          <c:extLst>
            <c:ext xmlns:c16="http://schemas.microsoft.com/office/drawing/2014/chart" uri="{C3380CC4-5D6E-409C-BE32-E72D297353CC}">
              <c16:uniqueId val="{00000001-D15A-46C0-883C-FF303E307F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7050</c:v>
                </c:pt>
                <c:pt idx="5">
                  <c:v>6899</c:v>
                </c:pt>
                <c:pt idx="8">
                  <c:v>8063</c:v>
                </c:pt>
                <c:pt idx="11">
                  <c:v>7013</c:v>
                </c:pt>
                <c:pt idx="14">
                  <c:v>6498</c:v>
                </c:pt>
              </c:numCache>
            </c:numRef>
          </c:val>
          <c:extLst>
            <c:ext xmlns:c16="http://schemas.microsoft.com/office/drawing/2014/chart" uri="{C3380CC4-5D6E-409C-BE32-E72D297353CC}">
              <c16:uniqueId val="{00000002-D15A-46C0-883C-FF303E307F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5A-46C0-883C-FF303E307F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5A-46C0-883C-FF303E307F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5A-46C0-883C-FF303E307F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2767</c:v>
                </c:pt>
                <c:pt idx="3">
                  <c:v>2763</c:v>
                </c:pt>
                <c:pt idx="6">
                  <c:v>2810</c:v>
                </c:pt>
                <c:pt idx="9">
                  <c:v>2742</c:v>
                </c:pt>
                <c:pt idx="12">
                  <c:v>2931</c:v>
                </c:pt>
              </c:numCache>
            </c:numRef>
          </c:val>
          <c:extLst>
            <c:ext xmlns:c16="http://schemas.microsoft.com/office/drawing/2014/chart" uri="{C3380CC4-5D6E-409C-BE32-E72D297353CC}">
              <c16:uniqueId val="{00000006-D15A-46C0-883C-FF303E307F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1484</c:v>
                </c:pt>
                <c:pt idx="3">
                  <c:v>1348</c:v>
                </c:pt>
                <c:pt idx="6">
                  <c:v>1288</c:v>
                </c:pt>
                <c:pt idx="9">
                  <c:v>1897</c:v>
                </c:pt>
                <c:pt idx="12">
                  <c:v>1989</c:v>
                </c:pt>
              </c:numCache>
            </c:numRef>
          </c:val>
          <c:extLst>
            <c:ext xmlns:c16="http://schemas.microsoft.com/office/drawing/2014/chart" uri="{C3380CC4-5D6E-409C-BE32-E72D297353CC}">
              <c16:uniqueId val="{00000007-D15A-46C0-883C-FF303E307F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992</c:v>
                </c:pt>
                <c:pt idx="3">
                  <c:v>406</c:v>
                </c:pt>
                <c:pt idx="6">
                  <c:v>341</c:v>
                </c:pt>
                <c:pt idx="9">
                  <c:v>274</c:v>
                </c:pt>
                <c:pt idx="12">
                  <c:v>212</c:v>
                </c:pt>
              </c:numCache>
            </c:numRef>
          </c:val>
          <c:extLst>
            <c:ext xmlns:c16="http://schemas.microsoft.com/office/drawing/2014/chart" uri="{C3380CC4-5D6E-409C-BE32-E72D297353CC}">
              <c16:uniqueId val="{00000008-D15A-46C0-883C-FF303E307F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17</c:v>
                </c:pt>
                <c:pt idx="9">
                  <c:v>0</c:v>
                </c:pt>
                <c:pt idx="12">
                  <c:v>0</c:v>
                </c:pt>
              </c:numCache>
            </c:numRef>
          </c:val>
          <c:extLst>
            <c:ext xmlns:c16="http://schemas.microsoft.com/office/drawing/2014/chart" uri="{C3380CC4-5D6E-409C-BE32-E72D297353CC}">
              <c16:uniqueId val="{00000009-D15A-46C0-883C-FF303E307F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24837</c:v>
                </c:pt>
                <c:pt idx="3">
                  <c:v>27113</c:v>
                </c:pt>
                <c:pt idx="6">
                  <c:v>26293</c:v>
                </c:pt>
                <c:pt idx="9">
                  <c:v>28635</c:v>
                </c:pt>
                <c:pt idx="12">
                  <c:v>27778</c:v>
                </c:pt>
              </c:numCache>
            </c:numRef>
          </c:val>
          <c:extLst>
            <c:ext xmlns:c16="http://schemas.microsoft.com/office/drawing/2014/chart" uri="{C3380CC4-5D6E-409C-BE32-E72D297353CC}">
              <c16:uniqueId val="{0000000A-D15A-46C0-883C-FF303E307F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442</c:v>
                </c:pt>
                <c:pt idx="5">
                  <c:v>#N/A</c:v>
                </c:pt>
                <c:pt idx="6">
                  <c:v>#N/A</c:v>
                </c:pt>
                <c:pt idx="7">
                  <c:v>0</c:v>
                </c:pt>
                <c:pt idx="8">
                  <c:v>#N/A</c:v>
                </c:pt>
                <c:pt idx="9">
                  <c:v>#N/A</c:v>
                </c:pt>
                <c:pt idx="10">
                  <c:v>2281</c:v>
                </c:pt>
                <c:pt idx="11">
                  <c:v>#N/A</c:v>
                </c:pt>
                <c:pt idx="12">
                  <c:v>#N/A</c:v>
                </c:pt>
                <c:pt idx="13">
                  <c:v>3296</c:v>
                </c:pt>
                <c:pt idx="14">
                  <c:v>#N/A</c:v>
                </c:pt>
              </c:numCache>
            </c:numRef>
          </c:val>
          <c:smooth val="0"/>
          <c:extLst>
            <c:ext xmlns:c16="http://schemas.microsoft.com/office/drawing/2014/chart" uri="{C3380CC4-5D6E-409C-BE32-E72D297353CC}">
              <c16:uniqueId val="{0000000B-D15A-46C0-883C-FF303E307F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1984</c:v>
                </c:pt>
                <c:pt idx="1">
                  <c:v>2103</c:v>
                </c:pt>
                <c:pt idx="2">
                  <c:v>2226</c:v>
                </c:pt>
              </c:numCache>
            </c:numRef>
          </c:val>
          <c:extLst>
            <c:ext xmlns:c16="http://schemas.microsoft.com/office/drawing/2014/chart" uri="{C3380CC4-5D6E-409C-BE32-E72D297353CC}">
              <c16:uniqueId val="{00000000-3591-4C67-8411-7B45D12E28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494</c:v>
                </c:pt>
                <c:pt idx="1">
                  <c:v>695</c:v>
                </c:pt>
                <c:pt idx="2">
                  <c:v>832</c:v>
                </c:pt>
              </c:numCache>
            </c:numRef>
          </c:val>
          <c:extLst>
            <c:ext xmlns:c16="http://schemas.microsoft.com/office/drawing/2014/chart" uri="{C3380CC4-5D6E-409C-BE32-E72D297353CC}">
              <c16:uniqueId val="{00000001-3591-4C67-8411-7B45D12E28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5585</c:v>
                </c:pt>
                <c:pt idx="1">
                  <c:v>4214</c:v>
                </c:pt>
                <c:pt idx="2">
                  <c:v>3439</c:v>
                </c:pt>
              </c:numCache>
            </c:numRef>
          </c:val>
          <c:extLst>
            <c:ext xmlns:c16="http://schemas.microsoft.com/office/drawing/2014/chart" uri="{C3380CC4-5D6E-409C-BE32-E72D297353CC}">
              <c16:uniqueId val="{00000002-3591-4C67-8411-7B45D12E28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年度においては、基準財政収入額・基準財政需要額ともに増加したが、基準財政需要額の伸び幅が大きかったこと等により財政力指数が低下している。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今後想定される更なる少子高齢化に備え、継続した行財政改革の取組を行うとともに、税源涵養の視点からの潜在力を成長に結びつける施策を推進することで、財政基盤の強化を図る必要がある。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令和３年度において第３次産業人口比率の増加により、市町村類型が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－３に変更になったため、類似団体平均が大きく変動している。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臨時財政対策債は大幅に減少したものの、法人市民税をはじめとした市税の伸びが大きく、さらに普通交付税等市税以外の一般財源も前年度比で増加している。しかし、介護・後期特会繰出金や本庁舎等総合管理業務委託等の増による物件費の増、扶助費の増により、歳出経常一財が増となったことにより、経常収支比率は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歳出については義務的経費である人件費が会計年度任用職員制度等により増加傾向であり、委託料などの物件費や社会保障経費についても増加し続けていくことが見込まれており、継続した歳出改善や、税源涵養策の展開等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5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51562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609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2609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8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87139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会計年度任用職員の人数等の要因により経常収支比率において比較的高い割合を占めているほか、近年は労務単価や物価上昇の影響もあり、委託料を始めとした物件費についても上昇傾向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いることに加え、教育情報ネットワーク改修の実施（委託料）等により物件費が増となったことにより、</a:t>
          </a:r>
          <a:r>
            <a:rPr kumimoji="1" lang="ja-JP" altLang="en-US" sz="1300">
              <a:latin typeface="ＭＳ Ｐゴシック" panose="020B0600070205080204" pitchFamily="50" charset="-128"/>
              <a:ea typeface="ＭＳ Ｐゴシック" panose="020B0600070205080204" pitchFamily="50" charset="-128"/>
            </a:rPr>
            <a:t>令和５年度は類似団体平均よりも高い額となった。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今後の人口減少を見据え、業務やサービスの合理化を進め、人件費と物件費のバランスを考えた効率的な財政運営が必要となる。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116354</xdr:rowOff>
    </xdr:from>
    <xdr:to>
      <xdr:col>23</xdr:col>
      <xdr:colOff>133350</xdr:colOff>
      <xdr:row>83</xdr:row>
      <xdr:rowOff>20904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5254"/>
          <a:ext cx="838200" cy="7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98276</xdr:rowOff>
    </xdr:from>
    <xdr:to>
      <xdr:col>19</xdr:col>
      <xdr:colOff>133350</xdr:colOff>
      <xdr:row>82</xdr:row>
      <xdr:rowOff>116354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7176"/>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58548</xdr:rowOff>
    </xdr:from>
    <xdr:to>
      <xdr:col>15</xdr:col>
      <xdr:colOff>82550</xdr:colOff>
      <xdr:row>82</xdr:row>
      <xdr:rowOff>98276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7448"/>
          <a:ext cx="889000" cy="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92216</xdr:rowOff>
    </xdr:from>
    <xdr:to>
      <xdr:col>11</xdr:col>
      <xdr:colOff>31750</xdr:colOff>
      <xdr:row>82</xdr:row>
      <xdr:rowOff>58548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79666"/>
          <a:ext cx="889000" cy="1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141554</xdr:rowOff>
    </xdr:from>
    <xdr:to>
      <xdr:col>23</xdr:col>
      <xdr:colOff>184150</xdr:colOff>
      <xdr:row>83</xdr:row>
      <xdr:rowOff>71704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113631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65554</xdr:rowOff>
    </xdr:from>
    <xdr:to>
      <xdr:col>19</xdr:col>
      <xdr:colOff>184150</xdr:colOff>
      <xdr:row>82</xdr:row>
      <xdr:rowOff>167154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5881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47476</xdr:rowOff>
    </xdr:from>
    <xdr:to>
      <xdr:col>15</xdr:col>
      <xdr:colOff>133350</xdr:colOff>
      <xdr:row>82</xdr:row>
      <xdr:rowOff>149076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159253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7748</xdr:rowOff>
    </xdr:from>
    <xdr:to>
      <xdr:col>11</xdr:col>
      <xdr:colOff>82550</xdr:colOff>
      <xdr:row>82</xdr:row>
      <xdr:rowOff>109348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119525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41416</xdr:rowOff>
    </xdr:from>
    <xdr:to>
      <xdr:col>7</xdr:col>
      <xdr:colOff>31750</xdr:colOff>
      <xdr:row>81</xdr:row>
      <xdr:rowOff>143016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市の人口急増期に大量採用された職員の入れ替わりの影響等により職員の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年齢層に偏りがあり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、若年層の昇格時期が早い傾向があること等により近年は指数が上昇し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あったが、令和５年度は定年退職による職員の入れ替わり等の影響もありラスパイレス指数は前年度から低下し、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151341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658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人から、令和５年４月１日の職員数は</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人とおおよそ</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人の減となっているが、令和６年度には消防分署整備にあわせ職員数が増となる見込である。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今後は公共施設等のあり方について検討を進めるとともに、委託料とのコスト比較や技術継承などの課題も考慮しつつ、各種業務の民間活用等の検討を行い、職員数の適正管理を図っていく必要がある。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62</xdr:row>
      <xdr:rowOff>163089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8695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134938</xdr:rowOff>
    </xdr:from>
    <xdr:to>
      <xdr:col>77</xdr:col>
      <xdr:colOff>44450</xdr:colOff>
      <xdr:row>62</xdr:row>
      <xdr:rowOff>163089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6483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134938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547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114829</xdr:rowOff>
    </xdr:from>
    <xdr:to>
      <xdr:col>68</xdr:col>
      <xdr:colOff>152400</xdr:colOff>
      <xdr:row>62</xdr:row>
      <xdr:rowOff>124883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4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112289</xdr:rowOff>
    </xdr:from>
    <xdr:to>
      <xdr:col>77</xdr:col>
      <xdr:colOff>95250</xdr:colOff>
      <xdr:row>63</xdr:row>
      <xdr:rowOff>42439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27216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2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84138</xdr:rowOff>
    </xdr:from>
    <xdr:to>
      <xdr:col>73</xdr:col>
      <xdr:colOff>44450</xdr:colOff>
      <xdr:row>63</xdr:row>
      <xdr:rowOff>14288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170515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64029</xdr:rowOff>
    </xdr:from>
    <xdr:to>
      <xdr:col>64</xdr:col>
      <xdr:colOff>152400</xdr:colOff>
      <xdr:row>62</xdr:row>
      <xdr:rowOff>165629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令和５年度については、令和５年度償還開始額と令和４年度償還終了額を比較して、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終了</a:t>
          </a:r>
          <a:r>
            <a:rPr kumimoji="1" lang="ja-JP" altLang="en-US" sz="1300">
              <a:latin typeface="ＭＳ Ｐゴシック" panose="020B0600070205080204" pitchFamily="50" charset="-128"/>
              <a:ea typeface="ＭＳ Ｐゴシック" panose="020B0600070205080204" pitchFamily="50" charset="-128"/>
            </a:rPr>
            <a:t>が上回ったことによる元利償還金の減により、実質公債費比率は前年度から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は庁舎整備事業にかかる地方債の元利償還が本格化すること等により、元利償還金の増加が見込まれることから、交付税措置のない地方債借入の抑制等により、実質公債費比率の悪化を最小限に抑えていく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30480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723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14394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160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庁舎整備事業による地方債の発行等により地方債現在高が大きく増加したことにより将来負担比率が大幅に悪化したが、令和５年度についても消防庁舎の建設に伴う公共施設等整備基金の繰入による基金残高の減等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引き続き、退職手当債の繰上償還や基金残高の確保、交付税措置のない地方債借入の抑制により、将来負担比率の悪化を最小限にとどめていく必要がある。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4596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99360"/>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97323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経常収支比率に占める人件費割合は高い状況にあり、これは類似団体と比較して職員数が多いこと等が要因と考えられる。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一方、委託料等の物件費や負担金については比較的抑制されている状況であるが、今後の市民サービス需要や物件費等との総額とバランスを考慮した体制構築を推進してく必要がある。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153126</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682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153126</xdr:rowOff>
    </xdr:from>
    <xdr:to>
      <xdr:col>15</xdr:col>
      <xdr:colOff>98425</xdr:colOff>
      <xdr:row>39</xdr:row>
      <xdr:rowOff>138430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682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140063</xdr:rowOff>
    </xdr:from>
    <xdr:to>
      <xdr:col>11</xdr:col>
      <xdr:colOff>9525</xdr:colOff>
      <xdr:row>39</xdr:row>
      <xdr:rowOff>138430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5516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102326</xdr:rowOff>
    </xdr:from>
    <xdr:to>
      <xdr:col>15</xdr:col>
      <xdr:colOff>149225</xdr:colOff>
      <xdr:row>39</xdr:row>
      <xdr:rowOff>32476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89263</xdr:rowOff>
    </xdr:from>
    <xdr:to>
      <xdr:col>6</xdr:col>
      <xdr:colOff>171450</xdr:colOff>
      <xdr:row>39</xdr:row>
      <xdr:rowOff>19413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における人件費割合が高い反面として、委託料をはじめとした物件費の割合については比較的抑制されているものの、令和５年度については教育関連のネットワーク整備委託等の影響により割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物価上昇や労務単価上昇の影響を大きく受ける費用であることから、今後の社会情勢や市民サービス需要及び人件費等との総額とバランスを考慮した体制構築を推進していく必要がある。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90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14</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27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14</xdr:row>
      <xdr:rowOff>72136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352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る医療控え等の影響で、令和２年度から割合が低下していたが、近年はその影響がなくなりつつあることや高齢化の進展、また令和５年度は非課税・低所得世帯等への給付事業の増加等もあり、扶助費割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元々高い傾向にあった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また、令和５年度の生活保護率は</a:t>
          </a:r>
          <a:r>
            <a:rPr kumimoji="1" lang="en-US" altLang="ja-JP" sz="1300">
              <a:latin typeface="ＭＳ Ｐゴシック" panose="020B0600070205080204" pitchFamily="50" charset="-128"/>
              <a:ea typeface="ＭＳ Ｐゴシック" panose="020B0600070205080204" pitchFamily="50" charset="-128"/>
            </a:rPr>
            <a:t>20.63‰</a:t>
          </a:r>
          <a:r>
            <a:rPr kumimoji="1" lang="ja-JP" altLang="en-US" sz="1300">
              <a:latin typeface="ＭＳ Ｐゴシック" panose="020B0600070205080204" pitchFamily="50" charset="-128"/>
              <a:ea typeface="ＭＳ Ｐゴシック" panose="020B0600070205080204" pitchFamily="50" charset="-128"/>
            </a:rPr>
            <a:t>と前年度（</a:t>
          </a:r>
          <a:r>
            <a:rPr kumimoji="1" lang="en-US" altLang="ja-JP" sz="1300">
              <a:latin typeface="ＭＳ Ｐゴシック" panose="020B0600070205080204" pitchFamily="50" charset="-128"/>
              <a:ea typeface="ＭＳ Ｐゴシック" panose="020B0600070205080204" pitchFamily="50" charset="-128"/>
            </a:rPr>
            <a:t>21.24‰</a:t>
          </a:r>
          <a:r>
            <a:rPr kumimoji="1" lang="ja-JP" altLang="en-US" sz="1300">
              <a:latin typeface="ＭＳ Ｐゴシック" panose="020B0600070205080204" pitchFamily="50" charset="-128"/>
              <a:ea typeface="ＭＳ Ｐゴシック" panose="020B0600070205080204" pitchFamily="50" charset="-128"/>
            </a:rPr>
            <a:t>）から改善しているが、依然として類似団体より高い傾向にある。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54610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81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令和５年度においても高齢化の進展に伴う介護保険特別会計及び後期高齢者医療特別会計への繰出金の増等があり、分母となる臨時財政対策債の借入額が大幅に減少した影響もあり割合が増加している。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5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5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下水道事業への繰出を見直したことや、消防について市単独で行っており一部事務組合への負担金支出がないこと等により、類似団体と比較して割合が低くなっている。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6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3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107967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割合については概ね前年度と同水準であるが、令和４年度に借入を行った庁舎整備事業に係る地方債の元金償還等により今後増加が見込まれる。退職手当債の繰上償還や、地方交付税措置のある地方債の活用により、残高の抑制及び利息負担の軽減を図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18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6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要因となり、類似団体平均と比較して数値が高い状況にある。令和５年度については、分母となる臨時財政対策債の借入額減等により数値が悪化している。今後、少子高齢化により社会保障関係経費等の増加が予測されるなか、事務事業の見直し等による歳出抑制、税源涵養の視点からの潜在力を成長に結びつける施策の推進等により財政構造の弾力化を図っ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515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771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78</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7718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132714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429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161925</xdr:rowOff>
    </xdr:from>
    <xdr:to>
      <xdr:col>82</xdr:col>
      <xdr:colOff>158750</xdr:colOff>
      <xdr:row>78</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134002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81914</xdr:rowOff>
    </xdr:from>
    <xdr:to>
      <xdr:col>65</xdr:col>
      <xdr:colOff>53975</xdr:colOff>
      <xdr:row>79</xdr:row>
      <xdr:rowOff>12064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168291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16840</xdr:rowOff>
    </xdr:from>
    <xdr:to>
      <xdr:col>29</xdr:col>
      <xdr:colOff>127000</xdr:colOff>
      <xdr:row>16</xdr:row>
      <xdr:rowOff>43815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7665"/>
          <a:ext cx="6477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43815</xdr:rowOff>
    </xdr:from>
    <xdr:to>
      <xdr:col>26</xdr:col>
      <xdr:colOff>50800</xdr:colOff>
      <xdr:row>16</xdr:row>
      <xdr:rowOff>50457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4640"/>
          <a:ext cx="698500" cy="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50457</xdr:rowOff>
    </xdr:from>
    <xdr:to>
      <xdr:col>22</xdr:col>
      <xdr:colOff>114300</xdr:colOff>
      <xdr:row>16</xdr:row>
      <xdr:rowOff>79743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1282"/>
          <a:ext cx="698500" cy="2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79743</xdr:rowOff>
    </xdr:from>
    <xdr:to>
      <xdr:col>18</xdr:col>
      <xdr:colOff>177800</xdr:colOff>
      <xdr:row>16</xdr:row>
      <xdr:rowOff>159372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70568"/>
          <a:ext cx="698500" cy="7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137490</xdr:rowOff>
    </xdr:from>
    <xdr:to>
      <xdr:col>29</xdr:col>
      <xdr:colOff>177800</xdr:colOff>
      <xdr:row>16</xdr:row>
      <xdr:rowOff>67640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154017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164465</xdr:rowOff>
    </xdr:from>
    <xdr:to>
      <xdr:col>26</xdr:col>
      <xdr:colOff>101600</xdr:colOff>
      <xdr:row>16</xdr:row>
      <xdr:rowOff>94615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104792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171107</xdr:rowOff>
    </xdr:from>
    <xdr:to>
      <xdr:col>22</xdr:col>
      <xdr:colOff>165100</xdr:colOff>
      <xdr:row>16</xdr:row>
      <xdr:rowOff>101257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111434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28943</xdr:rowOff>
    </xdr:from>
    <xdr:to>
      <xdr:col>19</xdr:col>
      <xdr:colOff>38100</xdr:colOff>
      <xdr:row>16</xdr:row>
      <xdr:rowOff>130543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115320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108572</xdr:rowOff>
    </xdr:from>
    <xdr:to>
      <xdr:col>15</xdr:col>
      <xdr:colOff>101600</xdr:colOff>
      <xdr:row>17</xdr:row>
      <xdr:rowOff>38722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98686</xdr:rowOff>
    </xdr:from>
    <xdr:to>
      <xdr:col>29</xdr:col>
      <xdr:colOff>127000</xdr:colOff>
      <xdr:row>36</xdr:row>
      <xdr:rowOff>134054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51936"/>
          <a:ext cx="6477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66617</xdr:rowOff>
    </xdr:from>
    <xdr:to>
      <xdr:col>26</xdr:col>
      <xdr:colOff>50800</xdr:colOff>
      <xdr:row>36</xdr:row>
      <xdr:rowOff>98686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19867"/>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66617</xdr:rowOff>
    </xdr:from>
    <xdr:to>
      <xdr:col>22</xdr:col>
      <xdr:colOff>114300</xdr:colOff>
      <xdr:row>36</xdr:row>
      <xdr:rowOff>75271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19867"/>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75271</xdr:rowOff>
    </xdr:from>
    <xdr:to>
      <xdr:col>18</xdr:col>
      <xdr:colOff>177800</xdr:colOff>
      <xdr:row>36</xdr:row>
      <xdr:rowOff>142186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28521"/>
          <a:ext cx="6985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83254</xdr:rowOff>
    </xdr:from>
    <xdr:to>
      <xdr:col>29</xdr:col>
      <xdr:colOff>177800</xdr:colOff>
      <xdr:row>37</xdr:row>
      <xdr:rowOff>13404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3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55331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47886</xdr:rowOff>
    </xdr:from>
    <xdr:to>
      <xdr:col>26</xdr:col>
      <xdr:colOff>101600</xdr:colOff>
      <xdr:row>36</xdr:row>
      <xdr:rowOff>149486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134263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15817</xdr:rowOff>
    </xdr:from>
    <xdr:to>
      <xdr:col>22</xdr:col>
      <xdr:colOff>165100</xdr:colOff>
      <xdr:row>36</xdr:row>
      <xdr:rowOff>117417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102194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24471</xdr:rowOff>
    </xdr:from>
    <xdr:to>
      <xdr:col>19</xdr:col>
      <xdr:colOff>38100</xdr:colOff>
      <xdr:row>36</xdr:row>
      <xdr:rowOff>126071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110848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91386</xdr:rowOff>
    </xdr:from>
    <xdr:to>
      <xdr:col>15</xdr:col>
      <xdr:colOff>101600</xdr:colOff>
      <xdr:row>37</xdr:row>
      <xdr:rowOff>21536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22733</xdr:rowOff>
    </xdr:from>
    <xdr:to>
      <xdr:col>24</xdr:col>
      <xdr:colOff>63500</xdr:colOff>
      <xdr:row>34</xdr:row>
      <xdr:rowOff>40926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52033"/>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22733</xdr:rowOff>
    </xdr:from>
    <xdr:to>
      <xdr:col>19</xdr:col>
      <xdr:colOff>177800</xdr:colOff>
      <xdr:row>34</xdr:row>
      <xdr:rowOff>31648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203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31648</xdr:rowOff>
    </xdr:from>
    <xdr:to>
      <xdr:col>15</xdr:col>
      <xdr:colOff>50800</xdr:colOff>
      <xdr:row>34</xdr:row>
      <xdr:rowOff>102038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0948"/>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102038</xdr:rowOff>
    </xdr:from>
    <xdr:to>
      <xdr:col>10</xdr:col>
      <xdr:colOff>114300</xdr:colOff>
      <xdr:row>35</xdr:row>
      <xdr:rowOff>120631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1338"/>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161576</xdr:rowOff>
    </xdr:from>
    <xdr:to>
      <xdr:col>24</xdr:col>
      <xdr:colOff>114300</xdr:colOff>
      <xdr:row>34</xdr:row>
      <xdr:rowOff>91726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143383</xdr:rowOff>
    </xdr:from>
    <xdr:to>
      <xdr:col>20</xdr:col>
      <xdr:colOff>38100</xdr:colOff>
      <xdr:row>34</xdr:row>
      <xdr:rowOff>73533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90060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152298</xdr:rowOff>
    </xdr:from>
    <xdr:to>
      <xdr:col>15</xdr:col>
      <xdr:colOff>101600</xdr:colOff>
      <xdr:row>34</xdr:row>
      <xdr:rowOff>82448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98975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51238</xdr:rowOff>
    </xdr:from>
    <xdr:to>
      <xdr:col>10</xdr:col>
      <xdr:colOff>165100</xdr:colOff>
      <xdr:row>34</xdr:row>
      <xdr:rowOff>152838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169365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69831</xdr:rowOff>
    </xdr:from>
    <xdr:to>
      <xdr:col>6</xdr:col>
      <xdr:colOff>38100</xdr:colOff>
      <xdr:row>35</xdr:row>
      <xdr:rowOff>171431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162558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128270</xdr:rowOff>
    </xdr:from>
    <xdr:to>
      <xdr:col>24</xdr:col>
      <xdr:colOff>63500</xdr:colOff>
      <xdr:row>58</xdr:row>
      <xdr:rowOff>23609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0920"/>
          <a:ext cx="8382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23609</xdr:rowOff>
    </xdr:from>
    <xdr:to>
      <xdr:col>19</xdr:col>
      <xdr:colOff>177800</xdr:colOff>
      <xdr:row>58</xdr:row>
      <xdr:rowOff>34074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7709"/>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34074</xdr:rowOff>
    </xdr:from>
    <xdr:to>
      <xdr:col>15</xdr:col>
      <xdr:colOff>50800</xdr:colOff>
      <xdr:row>58</xdr:row>
      <xdr:rowOff>64122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8174"/>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64122</xdr:rowOff>
    </xdr:from>
    <xdr:to>
      <xdr:col>10</xdr:col>
      <xdr:colOff>114300</xdr:colOff>
      <xdr:row>58</xdr:row>
      <xdr:rowOff>92545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822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77470</xdr:rowOff>
    </xdr:from>
    <xdr:to>
      <xdr:col>24</xdr:col>
      <xdr:colOff>114300</xdr:colOff>
      <xdr:row>58</xdr:row>
      <xdr:rowOff>7620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163847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144259</xdr:rowOff>
    </xdr:from>
    <xdr:to>
      <xdr:col>20</xdr:col>
      <xdr:colOff>38100</xdr:colOff>
      <xdr:row>58</xdr:row>
      <xdr:rowOff>74409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65536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154724</xdr:rowOff>
    </xdr:from>
    <xdr:to>
      <xdr:col>15</xdr:col>
      <xdr:colOff>101600</xdr:colOff>
      <xdr:row>58</xdr:row>
      <xdr:rowOff>84874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76001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13322</xdr:rowOff>
    </xdr:from>
    <xdr:to>
      <xdr:col>10</xdr:col>
      <xdr:colOff>165100</xdr:colOff>
      <xdr:row>58</xdr:row>
      <xdr:rowOff>114922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41745</xdr:rowOff>
    </xdr:from>
    <xdr:to>
      <xdr:col>6</xdr:col>
      <xdr:colOff>38100</xdr:colOff>
      <xdr:row>58</xdr:row>
      <xdr:rowOff>143345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134472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67348</xdr:rowOff>
    </xdr:from>
    <xdr:to>
      <xdr:col>24</xdr:col>
      <xdr:colOff>63500</xdr:colOff>
      <xdr:row>78</xdr:row>
      <xdr:rowOff>87503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0448"/>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87503</xdr:rowOff>
    </xdr:from>
    <xdr:to>
      <xdr:col>19</xdr:col>
      <xdr:colOff>177800</xdr:colOff>
      <xdr:row>78</xdr:row>
      <xdr:rowOff>98285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0603"/>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98285</xdr:rowOff>
    </xdr:from>
    <xdr:to>
      <xdr:col>15</xdr:col>
      <xdr:colOff>50800</xdr:colOff>
      <xdr:row>78</xdr:row>
      <xdr:rowOff>102781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138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102781</xdr:rowOff>
    </xdr:from>
    <xdr:to>
      <xdr:col>10</xdr:col>
      <xdr:colOff>114300</xdr:colOff>
      <xdr:row>78</xdr:row>
      <xdr:rowOff>118517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5881"/>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16548</xdr:rowOff>
    </xdr:from>
    <xdr:to>
      <xdr:col>24</xdr:col>
      <xdr:colOff>114300</xdr:colOff>
      <xdr:row>78</xdr:row>
      <xdr:rowOff>118148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166425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36703</xdr:rowOff>
    </xdr:from>
    <xdr:to>
      <xdr:col>20</xdr:col>
      <xdr:colOff>38100</xdr:colOff>
      <xdr:row>78</xdr:row>
      <xdr:rowOff>138303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129430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47485</xdr:rowOff>
    </xdr:from>
    <xdr:to>
      <xdr:col>15</xdr:col>
      <xdr:colOff>101600</xdr:colOff>
      <xdr:row>78</xdr:row>
      <xdr:rowOff>149085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140212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51981</xdr:rowOff>
    </xdr:from>
    <xdr:to>
      <xdr:col>10</xdr:col>
      <xdr:colOff>165100</xdr:colOff>
      <xdr:row>78</xdr:row>
      <xdr:rowOff>153581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67717</xdr:rowOff>
    </xdr:from>
    <xdr:to>
      <xdr:col>6</xdr:col>
      <xdr:colOff>38100</xdr:colOff>
      <xdr:row>78</xdr:row>
      <xdr:rowOff>169317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160444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139754</xdr:rowOff>
    </xdr:from>
    <xdr:to>
      <xdr:col>24</xdr:col>
      <xdr:colOff>63500</xdr:colOff>
      <xdr:row>95</xdr:row>
      <xdr:rowOff>79818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56054"/>
          <a:ext cx="838200" cy="1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115022</xdr:rowOff>
    </xdr:from>
    <xdr:to>
      <xdr:col>19</xdr:col>
      <xdr:colOff>177800</xdr:colOff>
      <xdr:row>95</xdr:row>
      <xdr:rowOff>79818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31322"/>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115022</xdr:rowOff>
    </xdr:from>
    <xdr:to>
      <xdr:col>15</xdr:col>
      <xdr:colOff>50800</xdr:colOff>
      <xdr:row>96</xdr:row>
      <xdr:rowOff>35393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31322"/>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9931</xdr:rowOff>
    </xdr:from>
    <xdr:to>
      <xdr:col>10</xdr:col>
      <xdr:colOff>114300</xdr:colOff>
      <xdr:row>96</xdr:row>
      <xdr:rowOff>35393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69131"/>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88954</xdr:rowOff>
    </xdr:from>
    <xdr:to>
      <xdr:col>24</xdr:col>
      <xdr:colOff>114300</xdr:colOff>
      <xdr:row>95</xdr:row>
      <xdr:rowOff>19104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111831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5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29018</xdr:rowOff>
    </xdr:from>
    <xdr:to>
      <xdr:col>20</xdr:col>
      <xdr:colOff>38100</xdr:colOff>
      <xdr:row>95</xdr:row>
      <xdr:rowOff>130618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147145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64222</xdr:rowOff>
    </xdr:from>
    <xdr:to>
      <xdr:col>15</xdr:col>
      <xdr:colOff>101600</xdr:colOff>
      <xdr:row>94</xdr:row>
      <xdr:rowOff>165822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10899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5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156043</xdr:rowOff>
    </xdr:from>
    <xdr:to>
      <xdr:col>10</xdr:col>
      <xdr:colOff>165100</xdr:colOff>
      <xdr:row>96</xdr:row>
      <xdr:rowOff>86193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102720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130581</xdr:rowOff>
    </xdr:from>
    <xdr:to>
      <xdr:col>6</xdr:col>
      <xdr:colOff>38100</xdr:colOff>
      <xdr:row>96</xdr:row>
      <xdr:rowOff>60731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9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83327</xdr:rowOff>
    </xdr:from>
    <xdr:to>
      <xdr:col>55</xdr:col>
      <xdr:colOff>0</xdr:colOff>
      <xdr:row>37</xdr:row>
      <xdr:rowOff>99466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26977"/>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99466</xdr:rowOff>
    </xdr:from>
    <xdr:to>
      <xdr:col>50</xdr:col>
      <xdr:colOff>114300</xdr:colOff>
      <xdr:row>37</xdr:row>
      <xdr:rowOff>136118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43116"/>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54775</xdr:rowOff>
    </xdr:from>
    <xdr:to>
      <xdr:col>45</xdr:col>
      <xdr:colOff>177800</xdr:colOff>
      <xdr:row>37</xdr:row>
      <xdr:rowOff>136118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12625"/>
          <a:ext cx="889000" cy="7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54775</xdr:rowOff>
    </xdr:from>
    <xdr:to>
      <xdr:col>41</xdr:col>
      <xdr:colOff>50800</xdr:colOff>
      <xdr:row>37</xdr:row>
      <xdr:rowOff>156807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12625"/>
          <a:ext cx="889000" cy="7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32527</xdr:rowOff>
    </xdr:from>
    <xdr:to>
      <xdr:col>55</xdr:col>
      <xdr:colOff>50800</xdr:colOff>
      <xdr:row>37</xdr:row>
      <xdr:rowOff>134127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118904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48666</xdr:rowOff>
    </xdr:from>
    <xdr:to>
      <xdr:col>50</xdr:col>
      <xdr:colOff>165100</xdr:colOff>
      <xdr:row>37</xdr:row>
      <xdr:rowOff>150266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141393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85318</xdr:rowOff>
    </xdr:from>
    <xdr:to>
      <xdr:col>46</xdr:col>
      <xdr:colOff>38100</xdr:colOff>
      <xdr:row>38</xdr:row>
      <xdr:rowOff>15469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3975</xdr:rowOff>
    </xdr:from>
    <xdr:to>
      <xdr:col>41</xdr:col>
      <xdr:colOff>101600</xdr:colOff>
      <xdr:row>33</xdr:row>
      <xdr:rowOff>105575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96702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106007</xdr:rowOff>
    </xdr:from>
    <xdr:to>
      <xdr:col>36</xdr:col>
      <xdr:colOff>165100</xdr:colOff>
      <xdr:row>38</xdr:row>
      <xdr:rowOff>36157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27284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81776</xdr:rowOff>
    </xdr:from>
    <xdr:to>
      <xdr:col>55</xdr:col>
      <xdr:colOff>0</xdr:colOff>
      <xdr:row>56</xdr:row>
      <xdr:rowOff>78460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25726"/>
          <a:ext cx="838200" cy="8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81776</xdr:rowOff>
    </xdr:from>
    <xdr:to>
      <xdr:col>50</xdr:col>
      <xdr:colOff>114300</xdr:colOff>
      <xdr:row>57</xdr:row>
      <xdr:rowOff>87465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25726"/>
          <a:ext cx="889000" cy="10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105169</xdr:rowOff>
    </xdr:from>
    <xdr:to>
      <xdr:col>45</xdr:col>
      <xdr:colOff>177800</xdr:colOff>
      <xdr:row>57</xdr:row>
      <xdr:rowOff>87465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63469"/>
          <a:ext cx="889000" cy="4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105169</xdr:rowOff>
    </xdr:from>
    <xdr:to>
      <xdr:col>41</xdr:col>
      <xdr:colOff>50800</xdr:colOff>
      <xdr:row>57</xdr:row>
      <xdr:rowOff>161989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63469"/>
          <a:ext cx="889000" cy="5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27660</xdr:rowOff>
    </xdr:from>
    <xdr:to>
      <xdr:col>55</xdr:col>
      <xdr:colOff>50800</xdr:colOff>
      <xdr:row>56</xdr:row>
      <xdr:rowOff>129260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6087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30976</xdr:rowOff>
    </xdr:from>
    <xdr:to>
      <xdr:col>50</xdr:col>
      <xdr:colOff>165100</xdr:colOff>
      <xdr:row>51</xdr:row>
      <xdr:rowOff>132576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7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149103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55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36665</xdr:rowOff>
    </xdr:from>
    <xdr:to>
      <xdr:col>46</xdr:col>
      <xdr:colOff>38100</xdr:colOff>
      <xdr:row>57</xdr:row>
      <xdr:rowOff>138265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129392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54369</xdr:rowOff>
    </xdr:from>
    <xdr:to>
      <xdr:col>41</xdr:col>
      <xdr:colOff>101600</xdr:colOff>
      <xdr:row>54</xdr:row>
      <xdr:rowOff>155969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147096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111189</xdr:rowOff>
    </xdr:from>
    <xdr:to>
      <xdr:col>36</xdr:col>
      <xdr:colOff>165100</xdr:colOff>
      <xdr:row>58</xdr:row>
      <xdr:rowOff>41339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1415</xdr:rowOff>
    </xdr:from>
    <xdr:to>
      <xdr:col>55</xdr:col>
      <xdr:colOff>0</xdr:colOff>
      <xdr:row>78</xdr:row>
      <xdr:rowOff>130708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4515"/>
          <a:ext cx="838200" cy="1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130708</xdr:rowOff>
    </xdr:from>
    <xdr:to>
      <xdr:col>50</xdr:col>
      <xdr:colOff>114300</xdr:colOff>
      <xdr:row>79</xdr:row>
      <xdr:rowOff>4063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0380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113773</xdr:rowOff>
    </xdr:from>
    <xdr:to>
      <xdr:col>45</xdr:col>
      <xdr:colOff>177800</xdr:colOff>
      <xdr:row>79</xdr:row>
      <xdr:rowOff>4063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86873"/>
          <a:ext cx="889000" cy="6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113773</xdr:rowOff>
    </xdr:from>
    <xdr:to>
      <xdr:col>41</xdr:col>
      <xdr:colOff>50800</xdr:colOff>
      <xdr:row>79</xdr:row>
      <xdr:rowOff>29153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86873"/>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122065</xdr:rowOff>
    </xdr:from>
    <xdr:to>
      <xdr:col>55</xdr:col>
      <xdr:colOff>50800</xdr:colOff>
      <xdr:row>78</xdr:row>
      <xdr:rowOff>52215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100492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0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79908</xdr:rowOff>
    </xdr:from>
    <xdr:to>
      <xdr:col>50</xdr:col>
      <xdr:colOff>165100</xdr:colOff>
      <xdr:row>79</xdr:row>
      <xdr:rowOff>10058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124713</xdr:rowOff>
    </xdr:from>
    <xdr:to>
      <xdr:col>46</xdr:col>
      <xdr:colOff>38100</xdr:colOff>
      <xdr:row>79</xdr:row>
      <xdr:rowOff>54863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45990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62973</xdr:rowOff>
    </xdr:from>
    <xdr:to>
      <xdr:col>41</xdr:col>
      <xdr:colOff>101600</xdr:colOff>
      <xdr:row>78</xdr:row>
      <xdr:rowOff>164573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155700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149803</xdr:rowOff>
    </xdr:from>
    <xdr:to>
      <xdr:col>36</xdr:col>
      <xdr:colOff>165100</xdr:colOff>
      <xdr:row>79</xdr:row>
      <xdr:rowOff>79953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71080</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89996</xdr:rowOff>
    </xdr:from>
    <xdr:to>
      <xdr:col>55</xdr:col>
      <xdr:colOff>0</xdr:colOff>
      <xdr:row>97</xdr:row>
      <xdr:rowOff>43002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520496"/>
          <a:ext cx="838200" cy="115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89996</xdr:rowOff>
    </xdr:from>
    <xdr:to>
      <xdr:col>50</xdr:col>
      <xdr:colOff>114300</xdr:colOff>
      <xdr:row>97</xdr:row>
      <xdr:rowOff>155473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520496"/>
          <a:ext cx="889000" cy="12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115077</xdr:rowOff>
    </xdr:from>
    <xdr:to>
      <xdr:col>45</xdr:col>
      <xdr:colOff>177800</xdr:colOff>
      <xdr:row>97</xdr:row>
      <xdr:rowOff>155473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31377"/>
          <a:ext cx="889000" cy="55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115077</xdr:rowOff>
    </xdr:from>
    <xdr:to>
      <xdr:col>41</xdr:col>
      <xdr:colOff>50800</xdr:colOff>
      <xdr:row>98</xdr:row>
      <xdr:rowOff>38545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31377"/>
          <a:ext cx="889000" cy="6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163652</xdr:rowOff>
    </xdr:from>
    <xdr:to>
      <xdr:col>55</xdr:col>
      <xdr:colOff>50800</xdr:colOff>
      <xdr:row>97</xdr:row>
      <xdr:rowOff>93802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142079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39196</xdr:rowOff>
    </xdr:from>
    <xdr:to>
      <xdr:col>50</xdr:col>
      <xdr:colOff>165100</xdr:colOff>
      <xdr:row>90</xdr:row>
      <xdr:rowOff>140796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4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157323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104673</xdr:rowOff>
    </xdr:from>
    <xdr:to>
      <xdr:col>46</xdr:col>
      <xdr:colOff>38100</xdr:colOff>
      <xdr:row>98</xdr:row>
      <xdr:rowOff>34823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25950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64277</xdr:rowOff>
    </xdr:from>
    <xdr:to>
      <xdr:col>41</xdr:col>
      <xdr:colOff>101600</xdr:colOff>
      <xdr:row>94</xdr:row>
      <xdr:rowOff>165877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159195</xdr:rowOff>
    </xdr:from>
    <xdr:to>
      <xdr:col>36</xdr:col>
      <xdr:colOff>165100</xdr:colOff>
      <xdr:row>98</xdr:row>
      <xdr:rowOff>89345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80472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108839</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39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58039</xdr:rowOff>
    </xdr:from>
    <xdr:to>
      <xdr:col>67</xdr:col>
      <xdr:colOff>101600</xdr:colOff>
      <xdr:row>38</xdr:row>
      <xdr:rowOff>159639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150766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36919</xdr:rowOff>
    </xdr:from>
    <xdr:to>
      <xdr:col>85</xdr:col>
      <xdr:colOff>127000</xdr:colOff>
      <xdr:row>76</xdr:row>
      <xdr:rowOff>124434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67119"/>
          <a:ext cx="8382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24333</xdr:rowOff>
    </xdr:from>
    <xdr:to>
      <xdr:col>81</xdr:col>
      <xdr:colOff>50800</xdr:colOff>
      <xdr:row>76</xdr:row>
      <xdr:rowOff>36919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54533"/>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24333</xdr:rowOff>
    </xdr:from>
    <xdr:to>
      <xdr:col>76</xdr:col>
      <xdr:colOff>114300</xdr:colOff>
      <xdr:row>76</xdr:row>
      <xdr:rowOff>117475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54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74448</xdr:rowOff>
    </xdr:from>
    <xdr:to>
      <xdr:col>71</xdr:col>
      <xdr:colOff>177800</xdr:colOff>
      <xdr:row>76</xdr:row>
      <xdr:rowOff>117475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04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73634</xdr:rowOff>
    </xdr:from>
    <xdr:to>
      <xdr:col>85</xdr:col>
      <xdr:colOff>177800</xdr:colOff>
      <xdr:row>77</xdr:row>
      <xdr:rowOff>3784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52061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157569</xdr:rowOff>
    </xdr:from>
    <xdr:to>
      <xdr:col>81</xdr:col>
      <xdr:colOff>101600</xdr:colOff>
      <xdr:row>76</xdr:row>
      <xdr:rowOff>87719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104246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144983</xdr:rowOff>
    </xdr:from>
    <xdr:to>
      <xdr:col>76</xdr:col>
      <xdr:colOff>165100</xdr:colOff>
      <xdr:row>76</xdr:row>
      <xdr:rowOff>75133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91660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66675</xdr:rowOff>
    </xdr:from>
    <xdr:to>
      <xdr:col>72</xdr:col>
      <xdr:colOff>38100</xdr:colOff>
      <xdr:row>76</xdr:row>
      <xdr:rowOff>168275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159402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23648</xdr:rowOff>
    </xdr:from>
    <xdr:to>
      <xdr:col>67</xdr:col>
      <xdr:colOff>101600</xdr:colOff>
      <xdr:row>76</xdr:row>
      <xdr:rowOff>125248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116375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146193</xdr:rowOff>
    </xdr:from>
    <xdr:to>
      <xdr:col>85</xdr:col>
      <xdr:colOff>127000</xdr:colOff>
      <xdr:row>98</xdr:row>
      <xdr:rowOff>16374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76843"/>
          <a:ext cx="838200" cy="4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96650</xdr:rowOff>
    </xdr:from>
    <xdr:to>
      <xdr:col>81</xdr:col>
      <xdr:colOff>50800</xdr:colOff>
      <xdr:row>97</xdr:row>
      <xdr:rowOff>146193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27300"/>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96650</xdr:rowOff>
    </xdr:from>
    <xdr:to>
      <xdr:col>76</xdr:col>
      <xdr:colOff>114300</xdr:colOff>
      <xdr:row>98</xdr:row>
      <xdr:rowOff>61382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27300"/>
          <a:ext cx="889000" cy="1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50949</xdr:rowOff>
    </xdr:from>
    <xdr:to>
      <xdr:col>71</xdr:col>
      <xdr:colOff>177800</xdr:colOff>
      <xdr:row>98</xdr:row>
      <xdr:rowOff>61382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53049"/>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137024</xdr:rowOff>
    </xdr:from>
    <xdr:to>
      <xdr:col>85</xdr:col>
      <xdr:colOff>177800</xdr:colOff>
      <xdr:row>98</xdr:row>
      <xdr:rowOff>67174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95393</xdr:rowOff>
    </xdr:from>
    <xdr:to>
      <xdr:col>81</xdr:col>
      <xdr:colOff>101600</xdr:colOff>
      <xdr:row>98</xdr:row>
      <xdr:rowOff>25543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45850</xdr:rowOff>
    </xdr:from>
    <xdr:to>
      <xdr:col>76</xdr:col>
      <xdr:colOff>165100</xdr:colOff>
      <xdr:row>97</xdr:row>
      <xdr:rowOff>147450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163977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10582</xdr:rowOff>
    </xdr:from>
    <xdr:to>
      <xdr:col>72</xdr:col>
      <xdr:colOff>38100</xdr:colOff>
      <xdr:row>98</xdr:row>
      <xdr:rowOff>112182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103309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0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xdr:rowOff>
    </xdr:from>
    <xdr:to>
      <xdr:col>67</xdr:col>
      <xdr:colOff>101600</xdr:colOff>
      <xdr:row>98</xdr:row>
      <xdr:rowOff>101749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92876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164846</xdr:rowOff>
    </xdr:from>
    <xdr:to>
      <xdr:col>116</xdr:col>
      <xdr:colOff>63500</xdr:colOff>
      <xdr:row>39</xdr:row>
      <xdr:rowOff>33020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7994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164846</xdr:rowOff>
    </xdr:from>
    <xdr:to>
      <xdr:col>111</xdr:col>
      <xdr:colOff>177800</xdr:colOff>
      <xdr:row>39</xdr:row>
      <xdr:rowOff>24638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7994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24638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1118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43053</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96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68597</xdr:rowOff>
    </xdr:from>
    <xdr:ext cx="313932"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114046</xdr:rowOff>
    </xdr:from>
    <xdr:to>
      <xdr:col>112</xdr:col>
      <xdr:colOff>38100</xdr:colOff>
      <xdr:row>39</xdr:row>
      <xdr:rowOff>44196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35323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145288</xdr:rowOff>
    </xdr:from>
    <xdr:to>
      <xdr:col>107</xdr:col>
      <xdr:colOff>101600</xdr:colOff>
      <xdr:row>39</xdr:row>
      <xdr:rowOff>75438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66565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163703</xdr:rowOff>
    </xdr:from>
    <xdr:to>
      <xdr:col>98</xdr:col>
      <xdr:colOff>38100</xdr:colOff>
      <xdr:row>39</xdr:row>
      <xdr:rowOff>93853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84980</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43802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31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43764</xdr:rowOff>
    </xdr:from>
    <xdr:to>
      <xdr:col>111</xdr:col>
      <xdr:colOff>177800</xdr:colOff>
      <xdr:row>59</xdr:row>
      <xdr:rowOff>44297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931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44297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94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164414</xdr:rowOff>
    </xdr:from>
    <xdr:to>
      <xdr:col>112</xdr:col>
      <xdr:colOff>38100</xdr:colOff>
      <xdr:row>59</xdr:row>
      <xdr:rowOff>94564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85691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164567</xdr:rowOff>
    </xdr:from>
    <xdr:to>
      <xdr:col>102</xdr:col>
      <xdr:colOff>165100</xdr:colOff>
      <xdr:row>59</xdr:row>
      <xdr:rowOff>94717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164909</xdr:rowOff>
    </xdr:from>
    <xdr:to>
      <xdr:col>98</xdr:col>
      <xdr:colOff>38100</xdr:colOff>
      <xdr:row>59</xdr:row>
      <xdr:rowOff>95059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86186</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60931</xdr:rowOff>
    </xdr:from>
    <xdr:to>
      <xdr:col>116</xdr:col>
      <xdr:colOff>63500</xdr:colOff>
      <xdr:row>75</xdr:row>
      <xdr:rowOff>120693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19681"/>
          <a:ext cx="8382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120693</xdr:rowOff>
    </xdr:from>
    <xdr:to>
      <xdr:col>111</xdr:col>
      <xdr:colOff>177800</xdr:colOff>
      <xdr:row>76</xdr:row>
      <xdr:rowOff>9268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79443"/>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9268</xdr:rowOff>
    </xdr:from>
    <xdr:to>
      <xdr:col>107</xdr:col>
      <xdr:colOff>50800</xdr:colOff>
      <xdr:row>76</xdr:row>
      <xdr:rowOff>46986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39468"/>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46986</xdr:rowOff>
    </xdr:from>
    <xdr:to>
      <xdr:col>102</xdr:col>
      <xdr:colOff>114300</xdr:colOff>
      <xdr:row>76</xdr:row>
      <xdr:rowOff>129902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77186"/>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10131</xdr:rowOff>
    </xdr:from>
    <xdr:to>
      <xdr:col>116</xdr:col>
      <xdr:colOff>114300</xdr:colOff>
      <xdr:row>75</xdr:row>
      <xdr:rowOff>111731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33008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69893</xdr:rowOff>
    </xdr:from>
    <xdr:to>
      <xdr:col>112</xdr:col>
      <xdr:colOff>38100</xdr:colOff>
      <xdr:row>76</xdr:row>
      <xdr:rowOff>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129918</xdr:rowOff>
    </xdr:from>
    <xdr:to>
      <xdr:col>107</xdr:col>
      <xdr:colOff>101600</xdr:colOff>
      <xdr:row>76</xdr:row>
      <xdr:rowOff>60068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76595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167636</xdr:rowOff>
    </xdr:from>
    <xdr:to>
      <xdr:col>102</xdr:col>
      <xdr:colOff>165100</xdr:colOff>
      <xdr:row>76</xdr:row>
      <xdr:rowOff>97786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88913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79102</xdr:rowOff>
    </xdr:from>
    <xdr:to>
      <xdr:col>98</xdr:col>
      <xdr:colOff>38100</xdr:colOff>
      <xdr:row>77</xdr:row>
      <xdr:rowOff>9252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ける前年度からの主な増減は、消防庁舎整備事業や学校整備事業等の増加要因はあったものの、令和４年度の新庁舎整備事業の完了による普通建設事業費の減が大きい。その他については、地方創生臨時交付金を活用した非課税・低所得世帯への給付事業や障害者福祉サービス、生活保護扶助費等の増による扶助費の増、教育関連ネットワーク整備委託等の増による物件費の増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３へ変更となり、令和２年度までと比較して面積が狭く人口密度が比較的高い団体が比較対象となったことから、人件費や扶助費をはじめ、いくつかの費用において類似団体より高い決算額となっている。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69,219
66,662
24.35
31,443,355
30,605,618
707,983
15,971,968
27,778,035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110439</xdr:rowOff>
    </xdr:from>
    <xdr:to>
      <xdr:col>24</xdr:col>
      <xdr:colOff>63500</xdr:colOff>
      <xdr:row>33</xdr:row>
      <xdr:rowOff>127813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828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60604</xdr:rowOff>
    </xdr:from>
    <xdr:to>
      <xdr:col>19</xdr:col>
      <xdr:colOff>177800</xdr:colOff>
      <xdr:row>33</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1845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60604</xdr:rowOff>
    </xdr:from>
    <xdr:to>
      <xdr:col>15</xdr:col>
      <xdr:colOff>50800</xdr:colOff>
      <xdr:row>33</xdr:row>
      <xdr:rowOff>88036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184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88036</xdr:rowOff>
    </xdr:from>
    <xdr:to>
      <xdr:col>10</xdr:col>
      <xdr:colOff>114300</xdr:colOff>
      <xdr:row>34</xdr:row>
      <xdr:rowOff>18542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458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77013</xdr:rowOff>
    </xdr:from>
    <xdr:to>
      <xdr:col>24</xdr:col>
      <xdr:colOff>114300</xdr:colOff>
      <xdr:row>34</xdr:row>
      <xdr:rowOff>7163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99890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59639</xdr:rowOff>
    </xdr:from>
    <xdr:to>
      <xdr:col>20</xdr:col>
      <xdr:colOff>38100</xdr:colOff>
      <xdr:row>33</xdr:row>
      <xdr:rowOff>161239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xdr:rowOff>
    </xdr:from>
    <xdr:to>
      <xdr:col>15</xdr:col>
      <xdr:colOff>101600</xdr:colOff>
      <xdr:row>33</xdr:row>
      <xdr:rowOff>111404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127931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37236</xdr:rowOff>
    </xdr:from>
    <xdr:to>
      <xdr:col>10</xdr:col>
      <xdr:colOff>165100</xdr:colOff>
      <xdr:row>33</xdr:row>
      <xdr:rowOff>138836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155363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43406</xdr:rowOff>
    </xdr:from>
    <xdr:to>
      <xdr:col>24</xdr:col>
      <xdr:colOff>63500</xdr:colOff>
      <xdr:row>57</xdr:row>
      <xdr:rowOff>23213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30256"/>
          <a:ext cx="838200" cy="6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43406</xdr:rowOff>
    </xdr:from>
    <xdr:to>
      <xdr:col>19</xdr:col>
      <xdr:colOff>177800</xdr:colOff>
      <xdr:row>56</xdr:row>
      <xdr:rowOff>76729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30256"/>
          <a:ext cx="889000" cy="5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47780</xdr:rowOff>
    </xdr:from>
    <xdr:to>
      <xdr:col>15</xdr:col>
      <xdr:colOff>50800</xdr:colOff>
      <xdr:row>56</xdr:row>
      <xdr:rowOff>76729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91730"/>
          <a:ext cx="889000" cy="88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47780</xdr:rowOff>
    </xdr:from>
    <xdr:to>
      <xdr:col>10</xdr:col>
      <xdr:colOff>114300</xdr:colOff>
      <xdr:row>57</xdr:row>
      <xdr:rowOff>65816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91730"/>
          <a:ext cx="889000" cy="10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126077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143863</xdr:rowOff>
    </xdr:from>
    <xdr:to>
      <xdr:col>24</xdr:col>
      <xdr:colOff>114300</xdr:colOff>
      <xdr:row>57</xdr:row>
      <xdr:rowOff>74013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164056</xdr:rowOff>
    </xdr:from>
    <xdr:to>
      <xdr:col>20</xdr:col>
      <xdr:colOff>38100</xdr:colOff>
      <xdr:row>53</xdr:row>
      <xdr:rowOff>94206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110733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5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25929</xdr:rowOff>
    </xdr:from>
    <xdr:to>
      <xdr:col>15</xdr:col>
      <xdr:colOff>101600</xdr:colOff>
      <xdr:row>56</xdr:row>
      <xdr:rowOff>127529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118656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168430</xdr:rowOff>
    </xdr:from>
    <xdr:to>
      <xdr:col>10</xdr:col>
      <xdr:colOff>165100</xdr:colOff>
      <xdr:row>51</xdr:row>
      <xdr:rowOff>98580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115107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15016</xdr:rowOff>
    </xdr:from>
    <xdr:to>
      <xdr:col>6</xdr:col>
      <xdr:colOff>38100</xdr:colOff>
      <xdr:row>57</xdr:row>
      <xdr:rowOff>116616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107743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140786</xdr:rowOff>
    </xdr:from>
    <xdr:to>
      <xdr:col>24</xdr:col>
      <xdr:colOff>63500</xdr:colOff>
      <xdr:row>75</xdr:row>
      <xdr:rowOff>73511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8086"/>
          <a:ext cx="838200" cy="1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10313</xdr:rowOff>
    </xdr:from>
    <xdr:to>
      <xdr:col>19</xdr:col>
      <xdr:colOff>177800</xdr:colOff>
      <xdr:row>75</xdr:row>
      <xdr:rowOff>73511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69063"/>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10313</xdr:rowOff>
    </xdr:from>
    <xdr:to>
      <xdr:col>15</xdr:col>
      <xdr:colOff>50800</xdr:colOff>
      <xdr:row>76</xdr:row>
      <xdr:rowOff>111553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69063"/>
          <a:ext cx="889000" cy="27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111553</xdr:rowOff>
    </xdr:from>
    <xdr:to>
      <xdr:col>10</xdr:col>
      <xdr:colOff>114300</xdr:colOff>
      <xdr:row>76</xdr:row>
      <xdr:rowOff>135432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1753"/>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45868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89986</xdr:rowOff>
    </xdr:from>
    <xdr:to>
      <xdr:col>24</xdr:col>
      <xdr:colOff>114300</xdr:colOff>
      <xdr:row>75</xdr:row>
      <xdr:rowOff>20136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112863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22711</xdr:rowOff>
    </xdr:from>
    <xdr:to>
      <xdr:col>20</xdr:col>
      <xdr:colOff>38100</xdr:colOff>
      <xdr:row>75</xdr:row>
      <xdr:rowOff>124311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140838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130963</xdr:rowOff>
    </xdr:from>
    <xdr:to>
      <xdr:col>15</xdr:col>
      <xdr:colOff>101600</xdr:colOff>
      <xdr:row>75</xdr:row>
      <xdr:rowOff>61113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77640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60753</xdr:rowOff>
    </xdr:from>
    <xdr:to>
      <xdr:col>10</xdr:col>
      <xdr:colOff>165100</xdr:colOff>
      <xdr:row>76</xdr:row>
      <xdr:rowOff>162353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6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84632</xdr:rowOff>
    </xdr:from>
    <xdr:to>
      <xdr:col>6</xdr:col>
      <xdr:colOff>38100</xdr:colOff>
      <xdr:row>77</xdr:row>
      <xdr:rowOff>14782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31310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28775</xdr:rowOff>
    </xdr:from>
    <xdr:to>
      <xdr:col>24</xdr:col>
      <xdr:colOff>63500</xdr:colOff>
      <xdr:row>99</xdr:row>
      <xdr:rowOff>32302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02325"/>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32302</xdr:rowOff>
    </xdr:from>
    <xdr:to>
      <xdr:col>19</xdr:col>
      <xdr:colOff>177800</xdr:colOff>
      <xdr:row>99</xdr:row>
      <xdr:rowOff>45701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05852"/>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45701</xdr:rowOff>
    </xdr:from>
    <xdr:to>
      <xdr:col>15</xdr:col>
      <xdr:colOff>50800</xdr:colOff>
      <xdr:row>99</xdr:row>
      <xdr:rowOff>123589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19251"/>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123589</xdr:rowOff>
    </xdr:from>
    <xdr:to>
      <xdr:col>10</xdr:col>
      <xdr:colOff>114300</xdr:colOff>
      <xdr:row>99</xdr:row>
      <xdr:rowOff>157324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97139"/>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149425</xdr:rowOff>
    </xdr:from>
    <xdr:to>
      <xdr:col>24</xdr:col>
      <xdr:colOff>114300</xdr:colOff>
      <xdr:row>99</xdr:row>
      <xdr:rowOff>79575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127852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152952</xdr:rowOff>
    </xdr:from>
    <xdr:to>
      <xdr:col>20</xdr:col>
      <xdr:colOff>38100</xdr:colOff>
      <xdr:row>99</xdr:row>
      <xdr:rowOff>83102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74229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166351</xdr:rowOff>
    </xdr:from>
    <xdr:to>
      <xdr:col>15</xdr:col>
      <xdr:colOff>101600</xdr:colOff>
      <xdr:row>99</xdr:row>
      <xdr:rowOff>96501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87628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72789</xdr:rowOff>
    </xdr:from>
    <xdr:to>
      <xdr:col>10</xdr:col>
      <xdr:colOff>165100</xdr:colOff>
      <xdr:row>100</xdr:row>
      <xdr:rowOff>2939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165516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106524</xdr:rowOff>
    </xdr:from>
    <xdr:to>
      <xdr:col>6</xdr:col>
      <xdr:colOff>38100</xdr:colOff>
      <xdr:row>100</xdr:row>
      <xdr:rowOff>36674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27801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56097</xdr:rowOff>
    </xdr:from>
    <xdr:to>
      <xdr:col>55</xdr:col>
      <xdr:colOff>0</xdr:colOff>
      <xdr:row>39</xdr:row>
      <xdr:rowOff>57404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4264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57404</xdr:rowOff>
    </xdr:from>
    <xdr:to>
      <xdr:col>50</xdr:col>
      <xdr:colOff>114300</xdr:colOff>
      <xdr:row>39</xdr:row>
      <xdr:rowOff>57731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439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57731</xdr:rowOff>
    </xdr:from>
    <xdr:to>
      <xdr:col>45</xdr:col>
      <xdr:colOff>177800</xdr:colOff>
      <xdr:row>39</xdr:row>
      <xdr:rowOff>59690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442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55118</xdr:rowOff>
    </xdr:from>
    <xdr:to>
      <xdr:col>41</xdr:col>
      <xdr:colOff>50800</xdr:colOff>
      <xdr:row>39</xdr:row>
      <xdr:rowOff>59690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41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5297</xdr:rowOff>
    </xdr:from>
    <xdr:to>
      <xdr:col>55</xdr:col>
      <xdr:colOff>50800</xdr:colOff>
      <xdr:row>39</xdr:row>
      <xdr:rowOff>106897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91674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0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6604</xdr:rowOff>
    </xdr:from>
    <xdr:to>
      <xdr:col>50</xdr:col>
      <xdr:colOff>165100</xdr:colOff>
      <xdr:row>39</xdr:row>
      <xdr:rowOff>108204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99331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6931</xdr:rowOff>
    </xdr:from>
    <xdr:to>
      <xdr:col>46</xdr:col>
      <xdr:colOff>38100</xdr:colOff>
      <xdr:row>39</xdr:row>
      <xdr:rowOff>108531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99658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8890</xdr:rowOff>
    </xdr:from>
    <xdr:to>
      <xdr:col>41</xdr:col>
      <xdr:colOff>101600</xdr:colOff>
      <xdr:row>39</xdr:row>
      <xdr:rowOff>110490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101617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4318</xdr:rowOff>
    </xdr:from>
    <xdr:to>
      <xdr:col>36</xdr:col>
      <xdr:colOff>165100</xdr:colOff>
      <xdr:row>39</xdr:row>
      <xdr:rowOff>105918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97045</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84493</xdr:rowOff>
    </xdr:from>
    <xdr:to>
      <xdr:col>55</xdr:col>
      <xdr:colOff>0</xdr:colOff>
      <xdr:row>58</xdr:row>
      <xdr:rowOff>90284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2859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90284</xdr:rowOff>
    </xdr:from>
    <xdr:to>
      <xdr:col>50</xdr:col>
      <xdr:colOff>114300</xdr:colOff>
      <xdr:row>58</xdr:row>
      <xdr:rowOff>105829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3438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99199</xdr:rowOff>
    </xdr:from>
    <xdr:to>
      <xdr:col>45</xdr:col>
      <xdr:colOff>177800</xdr:colOff>
      <xdr:row>58</xdr:row>
      <xdr:rowOff>105829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4329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63081</xdr:rowOff>
    </xdr:from>
    <xdr:to>
      <xdr:col>41</xdr:col>
      <xdr:colOff>50800</xdr:colOff>
      <xdr:row>58</xdr:row>
      <xdr:rowOff>99199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07181"/>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33693</xdr:rowOff>
    </xdr:from>
    <xdr:to>
      <xdr:col>55</xdr:col>
      <xdr:colOff>50800</xdr:colOff>
      <xdr:row>58</xdr:row>
      <xdr:rowOff>135293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120070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39484</xdr:rowOff>
    </xdr:from>
    <xdr:to>
      <xdr:col>50</xdr:col>
      <xdr:colOff>165100</xdr:colOff>
      <xdr:row>58</xdr:row>
      <xdr:rowOff>141084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132211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55029</xdr:rowOff>
    </xdr:from>
    <xdr:to>
      <xdr:col>46</xdr:col>
      <xdr:colOff>38100</xdr:colOff>
      <xdr:row>58</xdr:row>
      <xdr:rowOff>156629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48399</xdr:rowOff>
    </xdr:from>
    <xdr:to>
      <xdr:col>41</xdr:col>
      <xdr:colOff>101600</xdr:colOff>
      <xdr:row>58</xdr:row>
      <xdr:rowOff>149999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141126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8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12281</xdr:rowOff>
    </xdr:from>
    <xdr:to>
      <xdr:col>36</xdr:col>
      <xdr:colOff>165100</xdr:colOff>
      <xdr:row>58</xdr:row>
      <xdr:rowOff>113881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105008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18869</xdr:rowOff>
    </xdr:from>
    <xdr:to>
      <xdr:col>55</xdr:col>
      <xdr:colOff>0</xdr:colOff>
      <xdr:row>79</xdr:row>
      <xdr:rowOff>22885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563419"/>
          <a:ext cx="8382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111942</xdr:rowOff>
    </xdr:from>
    <xdr:to>
      <xdr:col>50</xdr:col>
      <xdr:colOff>114300</xdr:colOff>
      <xdr:row>79</xdr:row>
      <xdr:rowOff>22885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85042"/>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54040</xdr:rowOff>
    </xdr:from>
    <xdr:to>
      <xdr:col>45</xdr:col>
      <xdr:colOff>177800</xdr:colOff>
      <xdr:row>78</xdr:row>
      <xdr:rowOff>111942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27140"/>
          <a:ext cx="889000" cy="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54040</xdr:rowOff>
    </xdr:from>
    <xdr:to>
      <xdr:col>41</xdr:col>
      <xdr:colOff>50800</xdr:colOff>
      <xdr:row>78</xdr:row>
      <xdr:rowOff>90029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2714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139519</xdr:rowOff>
    </xdr:from>
    <xdr:to>
      <xdr:col>55</xdr:col>
      <xdr:colOff>50800</xdr:colOff>
      <xdr:row>79</xdr:row>
      <xdr:rowOff>69669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54446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143535</xdr:rowOff>
    </xdr:from>
    <xdr:to>
      <xdr:col>50</xdr:col>
      <xdr:colOff>165100</xdr:colOff>
      <xdr:row>79</xdr:row>
      <xdr:rowOff>73685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64812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6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61142</xdr:rowOff>
    </xdr:from>
    <xdr:to>
      <xdr:col>46</xdr:col>
      <xdr:colOff>38100</xdr:colOff>
      <xdr:row>78</xdr:row>
      <xdr:rowOff>162742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153869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2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3240</xdr:rowOff>
    </xdr:from>
    <xdr:to>
      <xdr:col>41</xdr:col>
      <xdr:colOff>101600</xdr:colOff>
      <xdr:row>78</xdr:row>
      <xdr:rowOff>104840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95967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39229</xdr:rowOff>
    </xdr:from>
    <xdr:to>
      <xdr:col>36</xdr:col>
      <xdr:colOff>165100</xdr:colOff>
      <xdr:row>78</xdr:row>
      <xdr:rowOff>140829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131956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0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54524</xdr:rowOff>
    </xdr:from>
    <xdr:to>
      <xdr:col>55</xdr:col>
      <xdr:colOff>0</xdr:colOff>
      <xdr:row>98</xdr:row>
      <xdr:rowOff>84058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856624"/>
          <a:ext cx="8382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54524</xdr:rowOff>
    </xdr:from>
    <xdr:to>
      <xdr:col>50</xdr:col>
      <xdr:colOff>114300</xdr:colOff>
      <xdr:row>98</xdr:row>
      <xdr:rowOff>100541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56624"/>
          <a:ext cx="889000" cy="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80721</xdr:rowOff>
    </xdr:from>
    <xdr:to>
      <xdr:col>45</xdr:col>
      <xdr:colOff>177800</xdr:colOff>
      <xdr:row>98</xdr:row>
      <xdr:rowOff>100541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82821"/>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80721</xdr:rowOff>
    </xdr:from>
    <xdr:to>
      <xdr:col>41</xdr:col>
      <xdr:colOff>50800</xdr:colOff>
      <xdr:row>98</xdr:row>
      <xdr:rowOff>125823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82821"/>
          <a:ext cx="889000" cy="4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33258</xdr:rowOff>
    </xdr:from>
    <xdr:to>
      <xdr:col>55</xdr:col>
      <xdr:colOff>50800</xdr:colOff>
      <xdr:row>98</xdr:row>
      <xdr:rowOff>134858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119635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3724</xdr:rowOff>
    </xdr:from>
    <xdr:to>
      <xdr:col>50</xdr:col>
      <xdr:colOff>165100</xdr:colOff>
      <xdr:row>98</xdr:row>
      <xdr:rowOff>105324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96451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49741</xdr:rowOff>
    </xdr:from>
    <xdr:to>
      <xdr:col>46</xdr:col>
      <xdr:colOff>38100</xdr:colOff>
      <xdr:row>98</xdr:row>
      <xdr:rowOff>151341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142468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29921</xdr:rowOff>
    </xdr:from>
    <xdr:to>
      <xdr:col>41</xdr:col>
      <xdr:colOff>101600</xdr:colOff>
      <xdr:row>98</xdr:row>
      <xdr:rowOff>131521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122648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75023</xdr:rowOff>
    </xdr:from>
    <xdr:to>
      <xdr:col>36</xdr:col>
      <xdr:colOff>165100</xdr:colOff>
      <xdr:row>99</xdr:row>
      <xdr:rowOff>5173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7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167750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152616</xdr:rowOff>
    </xdr:from>
    <xdr:to>
      <xdr:col>85</xdr:col>
      <xdr:colOff>127000</xdr:colOff>
      <xdr:row>38</xdr:row>
      <xdr:rowOff>63500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53366"/>
          <a:ext cx="838200" cy="4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63500</xdr:rowOff>
    </xdr:from>
    <xdr:to>
      <xdr:col>81</xdr:col>
      <xdr:colOff>50800</xdr:colOff>
      <xdr:row>38</xdr:row>
      <xdr:rowOff>112040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78600"/>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112040</xdr:rowOff>
    </xdr:from>
    <xdr:to>
      <xdr:col>76</xdr:col>
      <xdr:colOff>114300</xdr:colOff>
      <xdr:row>38</xdr:row>
      <xdr:rowOff>140081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27140"/>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140081</xdr:rowOff>
    </xdr:from>
    <xdr:to>
      <xdr:col>71</xdr:col>
      <xdr:colOff>177800</xdr:colOff>
      <xdr:row>38</xdr:row>
      <xdr:rowOff>154940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5518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101816</xdr:rowOff>
    </xdr:from>
    <xdr:to>
      <xdr:col>85</xdr:col>
      <xdr:colOff>177800</xdr:colOff>
      <xdr:row>36</xdr:row>
      <xdr:rowOff>31966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124693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12700</xdr:rowOff>
    </xdr:from>
    <xdr:to>
      <xdr:col>81</xdr:col>
      <xdr:colOff>101600</xdr:colOff>
      <xdr:row>38</xdr:row>
      <xdr:rowOff>114300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105427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61240</xdr:rowOff>
    </xdr:from>
    <xdr:to>
      <xdr:col>76</xdr:col>
      <xdr:colOff>165100</xdr:colOff>
      <xdr:row>38</xdr:row>
      <xdr:rowOff>162840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89281</xdr:rowOff>
    </xdr:from>
    <xdr:to>
      <xdr:col>72</xdr:col>
      <xdr:colOff>38100</xdr:colOff>
      <xdr:row>39</xdr:row>
      <xdr:rowOff>19431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9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104140</xdr:rowOff>
    </xdr:from>
    <xdr:to>
      <xdr:col>67</xdr:col>
      <xdr:colOff>101600</xdr:colOff>
      <xdr:row>39</xdr:row>
      <xdr:rowOff>34290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25417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20240</xdr:rowOff>
    </xdr:from>
    <xdr:to>
      <xdr:col>85</xdr:col>
      <xdr:colOff>127000</xdr:colOff>
      <xdr:row>57</xdr:row>
      <xdr:rowOff>59413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21440"/>
          <a:ext cx="838200" cy="2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59413</xdr:rowOff>
    </xdr:from>
    <xdr:to>
      <xdr:col>81</xdr:col>
      <xdr:colOff>50800</xdr:colOff>
      <xdr:row>57</xdr:row>
      <xdr:rowOff>132320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32063"/>
          <a:ext cx="8890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129087</xdr:rowOff>
    </xdr:from>
    <xdr:to>
      <xdr:col>76</xdr:col>
      <xdr:colOff>114300</xdr:colOff>
      <xdr:row>57</xdr:row>
      <xdr:rowOff>132320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30287"/>
          <a:ext cx="8890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129087</xdr:rowOff>
    </xdr:from>
    <xdr:to>
      <xdr:col>71</xdr:col>
      <xdr:colOff>177800</xdr:colOff>
      <xdr:row>58</xdr:row>
      <xdr:rowOff>20501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30287"/>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140890</xdr:rowOff>
    </xdr:from>
    <xdr:to>
      <xdr:col>85</xdr:col>
      <xdr:colOff>177800</xdr:colOff>
      <xdr:row>56</xdr:row>
      <xdr:rowOff>71040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7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163767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8613</xdr:rowOff>
    </xdr:from>
    <xdr:to>
      <xdr:col>81</xdr:col>
      <xdr:colOff>101600</xdr:colOff>
      <xdr:row>57</xdr:row>
      <xdr:rowOff>110213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101340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81520</xdr:rowOff>
    </xdr:from>
    <xdr:to>
      <xdr:col>76</xdr:col>
      <xdr:colOff>165100</xdr:colOff>
      <xdr:row>58</xdr:row>
      <xdr:rowOff>11670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2797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78287</xdr:rowOff>
    </xdr:from>
    <xdr:to>
      <xdr:col>72</xdr:col>
      <xdr:colOff>38100</xdr:colOff>
      <xdr:row>57</xdr:row>
      <xdr:rowOff>8437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171014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141151</xdr:rowOff>
    </xdr:from>
    <xdr:to>
      <xdr:col>67</xdr:col>
      <xdr:colOff>101600</xdr:colOff>
      <xdr:row>58</xdr:row>
      <xdr:rowOff>71301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62428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108838</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19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58038</xdr:rowOff>
    </xdr:from>
    <xdr:to>
      <xdr:col>67</xdr:col>
      <xdr:colOff>101600</xdr:colOff>
      <xdr:row>78</xdr:row>
      <xdr:rowOff>159638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150765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36919</xdr:rowOff>
    </xdr:from>
    <xdr:to>
      <xdr:col>85</xdr:col>
      <xdr:colOff>127000</xdr:colOff>
      <xdr:row>96</xdr:row>
      <xdr:rowOff>124434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96119"/>
          <a:ext cx="8382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24333</xdr:rowOff>
    </xdr:from>
    <xdr:to>
      <xdr:col>81</xdr:col>
      <xdr:colOff>50800</xdr:colOff>
      <xdr:row>96</xdr:row>
      <xdr:rowOff>36919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83533"/>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24333</xdr:rowOff>
    </xdr:from>
    <xdr:to>
      <xdr:col>76</xdr:col>
      <xdr:colOff>114300</xdr:colOff>
      <xdr:row>96</xdr:row>
      <xdr:rowOff>117475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83533"/>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74448</xdr:rowOff>
    </xdr:from>
    <xdr:to>
      <xdr:col>71</xdr:col>
      <xdr:colOff>177800</xdr:colOff>
      <xdr:row>96</xdr:row>
      <xdr:rowOff>117475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33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73634</xdr:rowOff>
    </xdr:from>
    <xdr:to>
      <xdr:col>85</xdr:col>
      <xdr:colOff>177800</xdr:colOff>
      <xdr:row>97</xdr:row>
      <xdr:rowOff>3784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52061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1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157569</xdr:rowOff>
    </xdr:from>
    <xdr:to>
      <xdr:col>81</xdr:col>
      <xdr:colOff>101600</xdr:colOff>
      <xdr:row>96</xdr:row>
      <xdr:rowOff>87719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104246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144983</xdr:rowOff>
    </xdr:from>
    <xdr:to>
      <xdr:col>76</xdr:col>
      <xdr:colOff>165100</xdr:colOff>
      <xdr:row>96</xdr:row>
      <xdr:rowOff>75133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91660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66675</xdr:rowOff>
    </xdr:from>
    <xdr:to>
      <xdr:col>72</xdr:col>
      <xdr:colOff>38100</xdr:colOff>
      <xdr:row>96</xdr:row>
      <xdr:rowOff>168275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23648</xdr:rowOff>
    </xdr:from>
    <xdr:to>
      <xdr:col>67</xdr:col>
      <xdr:colOff>101600</xdr:colOff>
      <xdr:row>96</xdr:row>
      <xdr:rowOff>125248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116375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からの主な増減は、令和４年度に新庁舎整備事業が完了したことによる総務費の減、消防庁舎整備に伴う消防費の増、低所得世帯等への給付事業の増による民生費の増、学校施設整備の影響による教育費の増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令和３年度に類似団体区分が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３へ変更となり、令和２年度までと比較して面積が狭く人口密度が比較的高い団体が比較対象となっている。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実質収支は継続的に黒字を確保している。令和５年度も引き続き財政調整基金の積立を行い、標準財政規模の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％以上を確保できているが、令和５年度は退職手当債の繰上償還を実施しなかったため、実質単年度収支については赤字となっている。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令和５年度においても引き続きすべての会計で黒字となっている。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多くの施設更新需要を有することから、全国的に本指標における黒字額が大きくなる傾向があるが、これは流動資産と流動負債の差額から流動負債の企業債分を控除したものをベースとした指標であり、損益計算上の剰余金の額やキャッシュ・フローの額とは異なるものである。そのため、水道・下水道事業については本指標では黒字となっているが、公営企業会計における各種指標や経営戦略に基づき確実な財源確保に取り組んでいく必要が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国民健康保険特別会計及び下水道事業会計への基準外繰出の見直しを実施しており、引き続き繰出金の抑制と適正化に努めている。近年は、高齢化の進行に伴い、介護保険特別会計及び後期高齢者医療特別会計への繰出が増加傾向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p>
        <a:p>
          <a:r>
            <a:rPr kumimoji="1" lang="ja-JP" altLang="en-US" sz="1400">
              <a:latin typeface="ＭＳ ゴシック" pitchFamily="49" charset="-128"/>
              <a:ea typeface="ＭＳ ゴシック" pitchFamily="49" charset="-128"/>
            </a:rPr>
            <a:t>今後、令和４年度に完了した庁舎整備による多額の地方債借入の影響で実質公債費比率の悪化が見込まれる。健全な数値を維持していくためには、退職手当債の繰上償還や資金手当地方債の抑制による残高抑制を図り、将来の実質公債費比率の悪化を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庁舎整備事業による地方債の発行等により地方債現在高が大きく増加したことにより将来負担比率が大幅に悪化したが、令和５年度についても消防庁舎の建設に伴う公共施設等整備基金の繰入による基金残高の減等により、将来負担比率が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令和５年度は、消防庁舎整備事業等の公共施設等整備事業により、公共施設等整備基金について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百万円の取り崩しを行ったことを主な要因として基金残高が減少している。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今後の公共施設の大規模整備等に備え公共施設等整備基金を活用できるよう残高を一定確保する。財政調整基金については標準財政規模の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また、退職手当基金については職員の年代が偏在しており、今後職員の退職見込数が減少し残高が増える局面に突入するが、偏在の多い年代の退職が始まる時期に備えて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・公共施設等整備基金：令和５年度の消防庁舎整備事業等の公共施設等整備事業のため、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百万円の取崩を行ったことにより残高は減となっているが、その一方で今後の公共施設の更新等に備え、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百万円の積立を行った（協力金分及び村中名義等財産処分費を含む）。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年度以降退職手当債不発行及び職員の大量退職局面が続き取崩額が大きく、残高の減少が続いていたが、令和５年度は定年延長等の影響により一時的に取崩額が減少し、基金残高は増となっている。（取崩額　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令和４年度：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令和５年度：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令和５年度の消防庁舎整備事業等の公共施設等整備事業により、公共施設等整備基金について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令和６年度についても市道維持管理工事や八幡市文化センター大ホール電気設備改修工事等に多額の取り崩しを予定しているため、公共施設等整備基金については当面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施設の更新についてはその必要性を含めて十分検討を行ったうえで、交付税措置のない起債借入を抑制し、利息を含む将来負担を縮減するために、基金を活用できるよう公共施設等整備基金残高についても維持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令和５年度は前年度の決算積立や法人市民税をはじめとした市税の伸びが大きかったこと等により、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整備の元利償還金の増加や、物価高・最低賃金や労務単価の上昇等による人件費や物件費の増加等により財政運営が厳しくなっていくことが見込まれるが、財政調整基金取崩を最小限に抑え、基金の適切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令和５年度は臨時財政対策債償還のための地方交付税追加交付が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百万円あり、これを積み立てたこと及び将来の地方債償還に備え補正予算にて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臨時財政対策債償還分については、今後の臨時財政対策債の償還に合わせて取崩を行っていく。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その他の減債基金については、庁舎整備事業等大型事業の償還に備え、計画的に運用を行っていく。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31443355</v>
      </c>
      <c r="BO4" s="449"/>
      <c r="BP4" s="449"/>
      <c r="BQ4" s="449"/>
      <c r="BR4" s="449"/>
      <c r="BS4" s="449"/>
      <c r="BT4" s="449"/>
      <c r="BU4" s="450"/>
      <c r="BV4" s="448">
        <v>35669870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4.4000000000000004</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30605618</v>
      </c>
      <c r="BO5" s="420"/>
      <c r="BP5" s="420"/>
      <c r="BQ5" s="420"/>
      <c r="BR5" s="420"/>
      <c r="BS5" s="420"/>
      <c r="BT5" s="420"/>
      <c r="BU5" s="421"/>
      <c r="BV5" s="419">
        <v>34882319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96.8</v>
      </c>
      <c r="CU5" s="417"/>
      <c r="CV5" s="417"/>
      <c r="CW5" s="417"/>
      <c r="CX5" s="417"/>
      <c r="CY5" s="417"/>
      <c r="CZ5" s="417"/>
      <c r="DA5" s="418"/>
      <c r="DB5" s="416">
        <v>96.2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837737</v>
      </c>
      <c r="BO6" s="420"/>
      <c r="BP6" s="420"/>
      <c r="BQ6" s="420"/>
      <c r="BR6" s="420"/>
      <c r="BS6" s="420"/>
      <c r="BT6" s="420"/>
      <c r="BU6" s="421"/>
      <c r="BV6" s="419">
        <v>787551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97.7</v>
      </c>
      <c r="CU6" s="563"/>
      <c r="CV6" s="563"/>
      <c r="CW6" s="563"/>
      <c r="CX6" s="563"/>
      <c r="CY6" s="563"/>
      <c r="CZ6" s="563"/>
      <c r="DA6" s="564"/>
      <c r="DB6" s="562">
        <v>98.5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129754</v>
      </c>
      <c r="BO7" s="420"/>
      <c r="BP7" s="420"/>
      <c r="BQ7" s="420"/>
      <c r="BR7" s="420"/>
      <c r="BS7" s="420"/>
      <c r="BT7" s="420"/>
      <c r="BU7" s="421"/>
      <c r="BV7" s="419">
        <v>77879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15971968</v>
      </c>
      <c r="CU7" s="420"/>
      <c r="CV7" s="420"/>
      <c r="CW7" s="420"/>
      <c r="CX7" s="420"/>
      <c r="CY7" s="420"/>
      <c r="CZ7" s="420"/>
      <c r="DA7" s="421"/>
      <c r="DB7" s="419">
        <v>15716174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707983</v>
      </c>
      <c r="BO8" s="420"/>
      <c r="BP8" s="420"/>
      <c r="BQ8" s="420"/>
      <c r="BR8" s="420"/>
      <c r="BS8" s="420"/>
      <c r="BT8" s="420"/>
      <c r="BU8" s="421"/>
      <c r="BV8" s="419">
        <v>709672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70433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-1689</v>
      </c>
      <c r="BO9" s="420"/>
      <c r="BP9" s="420"/>
      <c r="BQ9" s="420"/>
      <c r="BR9" s="420"/>
      <c r="BS9" s="420"/>
      <c r="BT9" s="420"/>
      <c r="BU9" s="421"/>
      <c r="BV9" s="419">
        <v>-119866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11.5</v>
      </c>
      <c r="CU9" s="417"/>
      <c r="CV9" s="417"/>
      <c r="CW9" s="417"/>
      <c r="CX9" s="417"/>
      <c r="CY9" s="417"/>
      <c r="CZ9" s="417"/>
      <c r="DA9" s="418"/>
      <c r="DB9" s="416">
        <v>14.1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72664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23353</v>
      </c>
      <c r="BO10" s="420"/>
      <c r="BP10" s="420"/>
      <c r="BQ10" s="420"/>
      <c r="BR10" s="420"/>
      <c r="BS10" s="420"/>
      <c r="BT10" s="420"/>
      <c r="BU10" s="421"/>
      <c r="BV10" s="419">
        <v>115800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389460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69219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260000</v>
      </c>
      <c r="BO12" s="420"/>
      <c r="BP12" s="420"/>
      <c r="BQ12" s="420"/>
      <c r="BR12" s="420"/>
      <c r="BS12" s="420"/>
      <c r="BT12" s="420"/>
      <c r="BU12" s="421"/>
      <c r="BV12" s="419">
        <v>416600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66662</v>
      </c>
      <c r="S13" s="507"/>
      <c r="T13" s="507"/>
      <c r="U13" s="507"/>
      <c r="V13" s="508"/>
      <c r="W13" s="509" t="s">
        <v>131</v>
      </c>
      <c r="X13" s="405"/>
      <c r="Y13" s="405"/>
      <c r="Z13" s="405"/>
      <c r="AA13" s="405"/>
      <c r="AB13" s="406"/>
      <c r="AC13" s="372">
        <v>592</v>
      </c>
      <c r="AD13" s="373"/>
      <c r="AE13" s="373"/>
      <c r="AF13" s="373"/>
      <c r="AG13" s="374"/>
      <c r="AH13" s="372">
        <v>591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-238336</v>
      </c>
      <c r="BO13" s="420"/>
      <c r="BP13" s="420"/>
      <c r="BQ13" s="420"/>
      <c r="BR13" s="420"/>
      <c r="BS13" s="420"/>
      <c r="BT13" s="420"/>
      <c r="BU13" s="421"/>
      <c r="BV13" s="419">
        <v>-31206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3.4</v>
      </c>
      <c r="CU13" s="417"/>
      <c r="CV13" s="417"/>
      <c r="CW13" s="417"/>
      <c r="CX13" s="417"/>
      <c r="CY13" s="417"/>
      <c r="CZ13" s="417"/>
      <c r="DA13" s="418"/>
      <c r="DB13" s="416">
        <v>3.8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69469</v>
      </c>
      <c r="S14" s="507"/>
      <c r="T14" s="507"/>
      <c r="U14" s="507"/>
      <c r="V14" s="508"/>
      <c r="W14" s="510"/>
      <c r="X14" s="408"/>
      <c r="Y14" s="408"/>
      <c r="Z14" s="408"/>
      <c r="AA14" s="408"/>
      <c r="AB14" s="409"/>
      <c r="AC14" s="499">
        <v>2.2000000000000002</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22.9</v>
      </c>
      <c r="CU14" s="517"/>
      <c r="CV14" s="517"/>
      <c r="CW14" s="517"/>
      <c r="CX14" s="517"/>
      <c r="CY14" s="517"/>
      <c r="CZ14" s="517"/>
      <c r="DA14" s="518"/>
      <c r="DB14" s="516">
        <v>16.2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67317</v>
      </c>
      <c r="S15" s="507"/>
      <c r="T15" s="507"/>
      <c r="U15" s="507"/>
      <c r="V15" s="508"/>
      <c r="W15" s="509" t="s">
        <v>137</v>
      </c>
      <c r="X15" s="405"/>
      <c r="Y15" s="405"/>
      <c r="Z15" s="405"/>
      <c r="AA15" s="405"/>
      <c r="AB15" s="406"/>
      <c r="AC15" s="372">
        <v>6606</v>
      </c>
      <c r="AD15" s="373"/>
      <c r="AE15" s="373"/>
      <c r="AF15" s="373"/>
      <c r="AG15" s="374"/>
      <c r="AH15" s="372">
        <v>6974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8636393</v>
      </c>
      <c r="BO15" s="449"/>
      <c r="BP15" s="449"/>
      <c r="BQ15" s="449"/>
      <c r="BR15" s="449"/>
      <c r="BS15" s="449"/>
      <c r="BT15" s="449"/>
      <c r="BU15" s="450"/>
      <c r="BV15" s="448">
        <v>8281102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24.1</v>
      </c>
      <c r="AD16" s="500"/>
      <c r="AE16" s="500"/>
      <c r="AF16" s="500"/>
      <c r="AG16" s="501"/>
      <c r="AH16" s="499">
        <v>24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13489738</v>
      </c>
      <c r="BO16" s="420"/>
      <c r="BP16" s="420"/>
      <c r="BQ16" s="420"/>
      <c r="BR16" s="420"/>
      <c r="BS16" s="420"/>
      <c r="BT16" s="420"/>
      <c r="BU16" s="421"/>
      <c r="BV16" s="419">
        <v>13117461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20187</v>
      </c>
      <c r="AD17" s="373"/>
      <c r="AE17" s="373"/>
      <c r="AF17" s="373"/>
      <c r="AG17" s="374"/>
      <c r="AH17" s="372">
        <v>21439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10955261</v>
      </c>
      <c r="BO17" s="420"/>
      <c r="BP17" s="420"/>
      <c r="BQ17" s="420"/>
      <c r="BR17" s="420"/>
      <c r="BS17" s="420"/>
      <c r="BT17" s="420"/>
      <c r="BU17" s="421"/>
      <c r="BV17" s="419">
        <v>10492268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24.35</v>
      </c>
      <c r="M18" s="472"/>
      <c r="N18" s="472"/>
      <c r="O18" s="472"/>
      <c r="P18" s="472"/>
      <c r="Q18" s="472"/>
      <c r="R18" s="473"/>
      <c r="S18" s="473"/>
      <c r="T18" s="473"/>
      <c r="U18" s="473"/>
      <c r="V18" s="474"/>
      <c r="W18" s="490"/>
      <c r="X18" s="491"/>
      <c r="Y18" s="491"/>
      <c r="Z18" s="491"/>
      <c r="AA18" s="491"/>
      <c r="AB18" s="515"/>
      <c r="AC18" s="389">
        <v>73.7</v>
      </c>
      <c r="AD18" s="390"/>
      <c r="AE18" s="390"/>
      <c r="AF18" s="390"/>
      <c r="AG18" s="475"/>
      <c r="AH18" s="389">
        <v>73.900000000000006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15937801</v>
      </c>
      <c r="BO18" s="420"/>
      <c r="BP18" s="420"/>
      <c r="BQ18" s="420"/>
      <c r="BR18" s="420"/>
      <c r="BS18" s="420"/>
      <c r="BT18" s="420"/>
      <c r="BU18" s="421"/>
      <c r="BV18" s="419">
        <v>15763743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2893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20354557</v>
      </c>
      <c r="BO19" s="420"/>
      <c r="BP19" s="420"/>
      <c r="BQ19" s="420"/>
      <c r="BR19" s="420"/>
      <c r="BS19" s="420"/>
      <c r="BT19" s="420"/>
      <c r="BU19" s="421"/>
      <c r="BV19" s="419">
        <v>20069696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30554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27778035</v>
      </c>
      <c r="BO22" s="449"/>
      <c r="BP22" s="449"/>
      <c r="BQ22" s="449"/>
      <c r="BR22" s="449"/>
      <c r="BS22" s="449"/>
      <c r="BT22" s="449"/>
      <c r="BU22" s="450"/>
      <c r="BV22" s="448">
        <v>28635354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12282581</v>
      </c>
      <c r="BO23" s="420"/>
      <c r="BP23" s="420"/>
      <c r="BQ23" s="420"/>
      <c r="BR23" s="420"/>
      <c r="BS23" s="420"/>
      <c r="BT23" s="420"/>
      <c r="BU23" s="421"/>
      <c r="BV23" s="419">
        <v>12518529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8487</v>
      </c>
      <c r="R24" s="373"/>
      <c r="S24" s="373"/>
      <c r="T24" s="373"/>
      <c r="U24" s="373"/>
      <c r="V24" s="374"/>
      <c r="W24" s="462"/>
      <c r="X24" s="399"/>
      <c r="Y24" s="400"/>
      <c r="Z24" s="375" t="s">
        <v>162</v>
      </c>
      <c r="AA24" s="376"/>
      <c r="AB24" s="376"/>
      <c r="AC24" s="376"/>
      <c r="AD24" s="376"/>
      <c r="AE24" s="376"/>
      <c r="AF24" s="376"/>
      <c r="AG24" s="377"/>
      <c r="AH24" s="372">
        <v>535</v>
      </c>
      <c r="AI24" s="373"/>
      <c r="AJ24" s="373"/>
      <c r="AK24" s="373"/>
      <c r="AL24" s="374"/>
      <c r="AM24" s="372">
        <v>1539730</v>
      </c>
      <c r="AN24" s="373"/>
      <c r="AO24" s="373"/>
      <c r="AP24" s="373"/>
      <c r="AQ24" s="373"/>
      <c r="AR24" s="374"/>
      <c r="AS24" s="372">
        <v>2878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16864449</v>
      </c>
      <c r="BO24" s="420"/>
      <c r="BP24" s="420"/>
      <c r="BQ24" s="420"/>
      <c r="BR24" s="420"/>
      <c r="BS24" s="420"/>
      <c r="BT24" s="420"/>
      <c r="BU24" s="421"/>
      <c r="BV24" s="419">
        <v>16709102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7213</v>
      </c>
      <c r="R25" s="373"/>
      <c r="S25" s="373"/>
      <c r="T25" s="373"/>
      <c r="U25" s="373"/>
      <c r="V25" s="374"/>
      <c r="W25" s="462"/>
      <c r="X25" s="399"/>
      <c r="Y25" s="400"/>
      <c r="Z25" s="375" t="s">
        <v>165</v>
      </c>
      <c r="AA25" s="376"/>
      <c r="AB25" s="376"/>
      <c r="AC25" s="376"/>
      <c r="AD25" s="376"/>
      <c r="AE25" s="376"/>
      <c r="AF25" s="376"/>
      <c r="AG25" s="377"/>
      <c r="AH25" s="372">
        <v>87</v>
      </c>
      <c r="AI25" s="373"/>
      <c r="AJ25" s="373"/>
      <c r="AK25" s="373"/>
      <c r="AL25" s="374"/>
      <c r="AM25" s="372">
        <v>242817</v>
      </c>
      <c r="AN25" s="373"/>
      <c r="AO25" s="373"/>
      <c r="AP25" s="373"/>
      <c r="AQ25" s="373"/>
      <c r="AR25" s="374"/>
      <c r="AS25" s="372">
        <v>2791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1158026</v>
      </c>
      <c r="BO25" s="449"/>
      <c r="BP25" s="449"/>
      <c r="BQ25" s="449"/>
      <c r="BR25" s="449"/>
      <c r="BS25" s="449"/>
      <c r="BT25" s="449"/>
      <c r="BU25" s="450"/>
      <c r="BV25" s="448">
        <v>1742897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6547</v>
      </c>
      <c r="R26" s="373"/>
      <c r="S26" s="373"/>
      <c r="T26" s="373"/>
      <c r="U26" s="373"/>
      <c r="V26" s="374"/>
      <c r="W26" s="462"/>
      <c r="X26" s="399"/>
      <c r="Y26" s="400"/>
      <c r="Z26" s="375" t="s">
        <v>168</v>
      </c>
      <c r="AA26" s="430"/>
      <c r="AB26" s="430"/>
      <c r="AC26" s="430"/>
      <c r="AD26" s="430"/>
      <c r="AE26" s="430"/>
      <c r="AF26" s="430"/>
      <c r="AG26" s="431"/>
      <c r="AH26" s="372">
        <v>49</v>
      </c>
      <c r="AI26" s="373"/>
      <c r="AJ26" s="373"/>
      <c r="AK26" s="373"/>
      <c r="AL26" s="374"/>
      <c r="AM26" s="372">
        <v>135093</v>
      </c>
      <c r="AN26" s="373"/>
      <c r="AO26" s="373"/>
      <c r="AP26" s="373"/>
      <c r="AQ26" s="373"/>
      <c r="AR26" s="374"/>
      <c r="AS26" s="372">
        <v>2757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5225</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55215</v>
      </c>
      <c r="AN27" s="373"/>
      <c r="AO27" s="373"/>
      <c r="AP27" s="373"/>
      <c r="AQ27" s="373"/>
      <c r="AR27" s="374"/>
      <c r="AS27" s="372">
        <v>3451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4750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2226363</v>
      </c>
      <c r="BO28" s="449"/>
      <c r="BP28" s="449"/>
      <c r="BQ28" s="449"/>
      <c r="BR28" s="449"/>
      <c r="BS28" s="449"/>
      <c r="BT28" s="449"/>
      <c r="BU28" s="450"/>
      <c r="BV28" s="448">
        <v>2103010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19</v>
      </c>
      <c r="M29" s="373"/>
      <c r="N29" s="373"/>
      <c r="O29" s="373"/>
      <c r="P29" s="374"/>
      <c r="Q29" s="372">
        <v>4465</v>
      </c>
      <c r="R29" s="373"/>
      <c r="S29" s="373"/>
      <c r="T29" s="373"/>
      <c r="U29" s="373"/>
      <c r="V29" s="374"/>
      <c r="W29" s="463"/>
      <c r="X29" s="464"/>
      <c r="Y29" s="465"/>
      <c r="Z29" s="375" t="s">
        <v>177</v>
      </c>
      <c r="AA29" s="376"/>
      <c r="AB29" s="376"/>
      <c r="AC29" s="376"/>
      <c r="AD29" s="376"/>
      <c r="AE29" s="376"/>
      <c r="AF29" s="376"/>
      <c r="AG29" s="377"/>
      <c r="AH29" s="372">
        <v>551</v>
      </c>
      <c r="AI29" s="373"/>
      <c r="AJ29" s="373"/>
      <c r="AK29" s="373"/>
      <c r="AL29" s="374"/>
      <c r="AM29" s="372">
        <v>1594945</v>
      </c>
      <c r="AN29" s="373"/>
      <c r="AO29" s="373"/>
      <c r="AP29" s="373"/>
      <c r="AQ29" s="373"/>
      <c r="AR29" s="374"/>
      <c r="AS29" s="372">
        <v>2895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832498</v>
      </c>
      <c r="BO29" s="420"/>
      <c r="BP29" s="420"/>
      <c r="BQ29" s="420"/>
      <c r="BR29" s="420"/>
      <c r="BS29" s="420"/>
      <c r="BT29" s="420"/>
      <c r="BU29" s="421"/>
      <c r="BV29" s="419">
        <v>695261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3438698</v>
      </c>
      <c r="BO30" s="454"/>
      <c r="BP30" s="454"/>
      <c r="BQ30" s="454"/>
      <c r="BR30" s="454"/>
      <c r="BS30" s="454"/>
      <c r="BT30" s="454"/>
      <c r="BU30" s="455"/>
      <c r="BV30" s="453">
        <v>4214410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城南衛生管理組合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やわた市民文化事業団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休日応急診療所特別会計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澱川右岸水防事務組合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八幡市公園施設事業団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淀川・木津川水防事務組合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京都府自治会館管理組合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京都府住宅新築資金等貸付事業管理組合（一般会計）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京都府住宅新築資金等貸付事業管理組合（特別会計）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京都府後期高齢者医療広域連合（一般会計）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京都府後期高齢者医療広域連合（特別会計）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京都地方税機構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CRp9KEqssqtq3ZiW1eCky5ZM18wCRUZz01k2uxA7cCyseaYa02zooBS7oLWR7RNtF2iYNSC2G1mdj0Pv1hNZw==" saltValue="anowmYYdomZcHRnJIUcI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9950294</v>
      </c>
      <c r="S5" s="677"/>
      <c r="T5" s="677"/>
      <c r="U5" s="677"/>
      <c r="V5" s="677"/>
      <c r="W5" s="677"/>
      <c r="X5" s="677"/>
      <c r="Y5" s="702"/>
      <c r="Z5" s="715">
        <v>31.6</v>
      </c>
      <c r="AA5" s="715"/>
      <c r="AB5" s="715"/>
      <c r="AC5" s="715"/>
      <c r="AD5" s="716">
        <v>9120010</v>
      </c>
      <c r="AE5" s="716"/>
      <c r="AF5" s="716"/>
      <c r="AG5" s="716"/>
      <c r="AH5" s="716"/>
      <c r="AI5" s="716"/>
      <c r="AJ5" s="716"/>
      <c r="AK5" s="716"/>
      <c r="AL5" s="703">
        <v>55.9</v>
      </c>
      <c r="AM5" s="685"/>
      <c r="AN5" s="685"/>
      <c r="AO5" s="704"/>
      <c r="AP5" s="679" t="s">
        <v>216</v>
      </c>
      <c r="AQ5" s="680"/>
      <c r="AR5" s="680"/>
      <c r="AS5" s="680"/>
      <c r="AT5" s="680"/>
      <c r="AU5" s="680"/>
      <c r="AV5" s="680"/>
      <c r="AW5" s="680"/>
      <c r="AX5" s="680"/>
      <c r="AY5" s="680"/>
      <c r="AZ5" s="680"/>
      <c r="BA5" s="680"/>
      <c r="BB5" s="680"/>
      <c r="BC5" s="680"/>
      <c r="BD5" s="680"/>
      <c r="BE5" s="680"/>
      <c r="BF5" s="681"/>
      <c r="BG5" s="621">
        <v>9120010</v>
      </c>
      <c r="BH5" s="622"/>
      <c r="BI5" s="622"/>
      <c r="BJ5" s="622"/>
      <c r="BK5" s="622"/>
      <c r="BL5" s="622"/>
      <c r="BM5" s="622"/>
      <c r="BN5" s="623"/>
      <c r="BO5" s="659">
        <v>91.7</v>
      </c>
      <c r="BP5" s="659"/>
      <c r="BQ5" s="659"/>
      <c r="BR5" s="659"/>
      <c r="BS5" s="660">
        <v>132341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150768</v>
      </c>
      <c r="S6" s="622"/>
      <c r="T6" s="622"/>
      <c r="U6" s="622"/>
      <c r="V6" s="622"/>
      <c r="W6" s="622"/>
      <c r="X6" s="622"/>
      <c r="Y6" s="623"/>
      <c r="Z6" s="659">
        <v>0.5</v>
      </c>
      <c r="AA6" s="659"/>
      <c r="AB6" s="659"/>
      <c r="AC6" s="659"/>
      <c r="AD6" s="660">
        <v>150768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9120010</v>
      </c>
      <c r="BH6" s="622"/>
      <c r="BI6" s="622"/>
      <c r="BJ6" s="622"/>
      <c r="BK6" s="622"/>
      <c r="BL6" s="622"/>
      <c r="BM6" s="622"/>
      <c r="BN6" s="623"/>
      <c r="BO6" s="659">
        <v>91.7</v>
      </c>
      <c r="BP6" s="659"/>
      <c r="BQ6" s="659"/>
      <c r="BR6" s="659"/>
      <c r="BS6" s="660">
        <v>132341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269999</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269999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3508</v>
      </c>
      <c r="S7" s="622"/>
      <c r="T7" s="622"/>
      <c r="U7" s="622"/>
      <c r="V7" s="622"/>
      <c r="W7" s="622"/>
      <c r="X7" s="622"/>
      <c r="Y7" s="623"/>
      <c r="Z7" s="659">
        <v>0</v>
      </c>
      <c r="AA7" s="659"/>
      <c r="AB7" s="659"/>
      <c r="AC7" s="659"/>
      <c r="AD7" s="660">
        <v>3508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4342036</v>
      </c>
      <c r="BH7" s="622"/>
      <c r="BI7" s="622"/>
      <c r="BJ7" s="622"/>
      <c r="BK7" s="622"/>
      <c r="BL7" s="622"/>
      <c r="BM7" s="622"/>
      <c r="BN7" s="623"/>
      <c r="BO7" s="659">
        <v>43.6</v>
      </c>
      <c r="BP7" s="659"/>
      <c r="BQ7" s="659"/>
      <c r="BR7" s="659"/>
      <c r="BS7" s="660">
        <v>132341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3307763</v>
      </c>
      <c r="CS7" s="622"/>
      <c r="CT7" s="622"/>
      <c r="CU7" s="622"/>
      <c r="CV7" s="622"/>
      <c r="CW7" s="622"/>
      <c r="CX7" s="622"/>
      <c r="CY7" s="623"/>
      <c r="CZ7" s="659">
        <v>10.8</v>
      </c>
      <c r="DA7" s="659"/>
      <c r="DB7" s="659"/>
      <c r="DC7" s="659"/>
      <c r="DD7" s="627">
        <v>40024</v>
      </c>
      <c r="DE7" s="622"/>
      <c r="DF7" s="622"/>
      <c r="DG7" s="622"/>
      <c r="DH7" s="622"/>
      <c r="DI7" s="622"/>
      <c r="DJ7" s="622"/>
      <c r="DK7" s="622"/>
      <c r="DL7" s="622"/>
      <c r="DM7" s="622"/>
      <c r="DN7" s="622"/>
      <c r="DO7" s="622"/>
      <c r="DP7" s="623"/>
      <c r="DQ7" s="627">
        <v>2566029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86088</v>
      </c>
      <c r="S8" s="622"/>
      <c r="T8" s="622"/>
      <c r="U8" s="622"/>
      <c r="V8" s="622"/>
      <c r="W8" s="622"/>
      <c r="X8" s="622"/>
      <c r="Y8" s="623"/>
      <c r="Z8" s="659">
        <v>0.3</v>
      </c>
      <c r="AA8" s="659"/>
      <c r="AB8" s="659"/>
      <c r="AC8" s="659"/>
      <c r="AD8" s="660">
        <v>86088</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118683</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14528072</v>
      </c>
      <c r="CS8" s="622"/>
      <c r="CT8" s="622"/>
      <c r="CU8" s="622"/>
      <c r="CV8" s="622"/>
      <c r="CW8" s="622"/>
      <c r="CX8" s="622"/>
      <c r="CY8" s="623"/>
      <c r="CZ8" s="659">
        <v>47.5</v>
      </c>
      <c r="DA8" s="659"/>
      <c r="DB8" s="659"/>
      <c r="DC8" s="659"/>
      <c r="DD8" s="627">
        <v>101918</v>
      </c>
      <c r="DE8" s="622"/>
      <c r="DF8" s="622"/>
      <c r="DG8" s="622"/>
      <c r="DH8" s="622"/>
      <c r="DI8" s="622"/>
      <c r="DJ8" s="622"/>
      <c r="DK8" s="622"/>
      <c r="DL8" s="622"/>
      <c r="DM8" s="622"/>
      <c r="DN8" s="622"/>
      <c r="DO8" s="622"/>
      <c r="DP8" s="623"/>
      <c r="DQ8" s="627">
        <v>7842591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87548</v>
      </c>
      <c r="S9" s="622"/>
      <c r="T9" s="622"/>
      <c r="U9" s="622"/>
      <c r="V9" s="622"/>
      <c r="W9" s="622"/>
      <c r="X9" s="622"/>
      <c r="Y9" s="623"/>
      <c r="Z9" s="659">
        <v>0.3</v>
      </c>
      <c r="AA9" s="659"/>
      <c r="AB9" s="659"/>
      <c r="AC9" s="659"/>
      <c r="AD9" s="660">
        <v>87548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3454354</v>
      </c>
      <c r="BH9" s="622"/>
      <c r="BI9" s="622"/>
      <c r="BJ9" s="622"/>
      <c r="BK9" s="622"/>
      <c r="BL9" s="622"/>
      <c r="BM9" s="622"/>
      <c r="BN9" s="623"/>
      <c r="BO9" s="659">
        <v>34.700000000000003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2522344</v>
      </c>
      <c r="CS9" s="622"/>
      <c r="CT9" s="622"/>
      <c r="CU9" s="622"/>
      <c r="CV9" s="622"/>
      <c r="CW9" s="622"/>
      <c r="CX9" s="622"/>
      <c r="CY9" s="623"/>
      <c r="CZ9" s="659">
        <v>8.1999999999999993</v>
      </c>
      <c r="DA9" s="659"/>
      <c r="DB9" s="659"/>
      <c r="DC9" s="659"/>
      <c r="DD9" s="627">
        <v>19222</v>
      </c>
      <c r="DE9" s="622"/>
      <c r="DF9" s="622"/>
      <c r="DG9" s="622"/>
      <c r="DH9" s="622"/>
      <c r="DI9" s="622"/>
      <c r="DJ9" s="622"/>
      <c r="DK9" s="622"/>
      <c r="DL9" s="622"/>
      <c r="DM9" s="622"/>
      <c r="DN9" s="622"/>
      <c r="DO9" s="622"/>
      <c r="DP9" s="623"/>
      <c r="DQ9" s="627">
        <v>2227121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229932</v>
      </c>
      <c r="BH10" s="622"/>
      <c r="BI10" s="622"/>
      <c r="BJ10" s="622"/>
      <c r="BK10" s="622"/>
      <c r="BL10" s="622"/>
      <c r="BM10" s="622"/>
      <c r="BN10" s="623"/>
      <c r="BO10" s="659">
        <v>2.2999999999999998</v>
      </c>
      <c r="BP10" s="659"/>
      <c r="BQ10" s="659"/>
      <c r="BR10" s="659"/>
      <c r="BS10" s="660">
        <v>38341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9070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9069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1595319</v>
      </c>
      <c r="S11" s="622"/>
      <c r="T11" s="622"/>
      <c r="U11" s="622"/>
      <c r="V11" s="622"/>
      <c r="W11" s="622"/>
      <c r="X11" s="622"/>
      <c r="Y11" s="623"/>
      <c r="Z11" s="624">
        <v>5.0999999999999996</v>
      </c>
      <c r="AA11" s="625"/>
      <c r="AB11" s="625"/>
      <c r="AC11" s="626"/>
      <c r="AD11" s="627">
        <v>1595319</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539067</v>
      </c>
      <c r="BH11" s="622"/>
      <c r="BI11" s="622"/>
      <c r="BJ11" s="622"/>
      <c r="BK11" s="622"/>
      <c r="BL11" s="622"/>
      <c r="BM11" s="622"/>
      <c r="BN11" s="623"/>
      <c r="BO11" s="659">
        <v>5.4</v>
      </c>
      <c r="BP11" s="659"/>
      <c r="BQ11" s="659"/>
      <c r="BR11" s="659"/>
      <c r="BS11" s="660">
        <v>94000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238717</v>
      </c>
      <c r="CS11" s="622"/>
      <c r="CT11" s="622"/>
      <c r="CU11" s="622"/>
      <c r="CV11" s="622"/>
      <c r="CW11" s="622"/>
      <c r="CX11" s="622"/>
      <c r="CY11" s="623"/>
      <c r="CZ11" s="659">
        <v>0.8</v>
      </c>
      <c r="DA11" s="659"/>
      <c r="DB11" s="659"/>
      <c r="DC11" s="659"/>
      <c r="DD11" s="627">
        <v>25568</v>
      </c>
      <c r="DE11" s="622"/>
      <c r="DF11" s="622"/>
      <c r="DG11" s="622"/>
      <c r="DH11" s="622"/>
      <c r="DI11" s="622"/>
      <c r="DJ11" s="622"/>
      <c r="DK11" s="622"/>
      <c r="DL11" s="622"/>
      <c r="DM11" s="622"/>
      <c r="DN11" s="622"/>
      <c r="DO11" s="622"/>
      <c r="DP11" s="623"/>
      <c r="DQ11" s="627">
        <v>173643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2753</v>
      </c>
      <c r="S12" s="622"/>
      <c r="T12" s="622"/>
      <c r="U12" s="622"/>
      <c r="V12" s="622"/>
      <c r="W12" s="622"/>
      <c r="X12" s="622"/>
      <c r="Y12" s="623"/>
      <c r="Z12" s="659">
        <v>0</v>
      </c>
      <c r="AA12" s="659"/>
      <c r="AB12" s="659"/>
      <c r="AC12" s="659"/>
      <c r="AD12" s="660">
        <v>2753</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4044905</v>
      </c>
      <c r="BH12" s="622"/>
      <c r="BI12" s="622"/>
      <c r="BJ12" s="622"/>
      <c r="BK12" s="622"/>
      <c r="BL12" s="622"/>
      <c r="BM12" s="622"/>
      <c r="BN12" s="623"/>
      <c r="BO12" s="659">
        <v>40.700000000000003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169608</v>
      </c>
      <c r="CS12" s="622"/>
      <c r="CT12" s="622"/>
      <c r="CU12" s="622"/>
      <c r="CV12" s="622"/>
      <c r="CW12" s="622"/>
      <c r="CX12" s="622"/>
      <c r="CY12" s="623"/>
      <c r="CZ12" s="659">
        <v>0.6</v>
      </c>
      <c r="DA12" s="659"/>
      <c r="DB12" s="659"/>
      <c r="DC12" s="659"/>
      <c r="DD12" s="627" t="s">
        <v>122</v>
      </c>
      <c r="DE12" s="622"/>
      <c r="DF12" s="622"/>
      <c r="DG12" s="622"/>
      <c r="DH12" s="622"/>
      <c r="DI12" s="622"/>
      <c r="DJ12" s="622"/>
      <c r="DK12" s="622"/>
      <c r="DL12" s="622"/>
      <c r="DM12" s="622"/>
      <c r="DN12" s="622"/>
      <c r="DO12" s="622"/>
      <c r="DP12" s="623"/>
      <c r="DQ12" s="627">
        <v>161166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4034208</v>
      </c>
      <c r="BH13" s="622"/>
      <c r="BI13" s="622"/>
      <c r="BJ13" s="622"/>
      <c r="BK13" s="622"/>
      <c r="BL13" s="622"/>
      <c r="BM13" s="622"/>
      <c r="BN13" s="623"/>
      <c r="BO13" s="659">
        <v>40.5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1552841</v>
      </c>
      <c r="CS13" s="622"/>
      <c r="CT13" s="622"/>
      <c r="CU13" s="622"/>
      <c r="CV13" s="622"/>
      <c r="CW13" s="622"/>
      <c r="CX13" s="622"/>
      <c r="CY13" s="623"/>
      <c r="CZ13" s="659">
        <v>5.0999999999999996</v>
      </c>
      <c r="DA13" s="659"/>
      <c r="DB13" s="659"/>
      <c r="DC13" s="659"/>
      <c r="DD13" s="627">
        <v>545369</v>
      </c>
      <c r="DE13" s="622"/>
      <c r="DF13" s="622"/>
      <c r="DG13" s="622"/>
      <c r="DH13" s="622"/>
      <c r="DI13" s="622"/>
      <c r="DJ13" s="622"/>
      <c r="DK13" s="622"/>
      <c r="DL13" s="622"/>
      <c r="DM13" s="622"/>
      <c r="DN13" s="622"/>
      <c r="DO13" s="622"/>
      <c r="DP13" s="623"/>
      <c r="DQ13" s="627">
        <v>790655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1604</v>
      </c>
      <c r="S14" s="622"/>
      <c r="T14" s="622"/>
      <c r="U14" s="622"/>
      <c r="V14" s="622"/>
      <c r="W14" s="622"/>
      <c r="X14" s="622"/>
      <c r="Y14" s="623"/>
      <c r="Z14" s="659">
        <v>0</v>
      </c>
      <c r="AA14" s="659"/>
      <c r="AB14" s="659"/>
      <c r="AC14" s="659"/>
      <c r="AD14" s="660">
        <v>1604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171765</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1741642</v>
      </c>
      <c r="CS14" s="622"/>
      <c r="CT14" s="622"/>
      <c r="CU14" s="622"/>
      <c r="CV14" s="622"/>
      <c r="CW14" s="622"/>
      <c r="CX14" s="622"/>
      <c r="CY14" s="623"/>
      <c r="CZ14" s="659">
        <v>5.7</v>
      </c>
      <c r="DA14" s="659"/>
      <c r="DB14" s="659"/>
      <c r="DC14" s="659"/>
      <c r="DD14" s="627">
        <v>742549</v>
      </c>
      <c r="DE14" s="622"/>
      <c r="DF14" s="622"/>
      <c r="DG14" s="622"/>
      <c r="DH14" s="622"/>
      <c r="DI14" s="622"/>
      <c r="DJ14" s="622"/>
      <c r="DK14" s="622"/>
      <c r="DL14" s="622"/>
      <c r="DM14" s="622"/>
      <c r="DN14" s="622"/>
      <c r="DO14" s="622"/>
      <c r="DP14" s="623"/>
      <c r="DQ14" s="627">
        <v>905733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561304</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3898154</v>
      </c>
      <c r="CS15" s="622"/>
      <c r="CT15" s="622"/>
      <c r="CU15" s="622"/>
      <c r="CV15" s="622"/>
      <c r="CW15" s="622"/>
      <c r="CX15" s="622"/>
      <c r="CY15" s="623"/>
      <c r="CZ15" s="659">
        <v>12.7</v>
      </c>
      <c r="DA15" s="659"/>
      <c r="DB15" s="659"/>
      <c r="DC15" s="659"/>
      <c r="DD15" s="627">
        <v>1143338</v>
      </c>
      <c r="DE15" s="622"/>
      <c r="DF15" s="622"/>
      <c r="DG15" s="622"/>
      <c r="DH15" s="622"/>
      <c r="DI15" s="622"/>
      <c r="DJ15" s="622"/>
      <c r="DK15" s="622"/>
      <c r="DL15" s="622"/>
      <c r="DM15" s="622"/>
      <c r="DN15" s="622"/>
      <c r="DO15" s="622"/>
      <c r="DP15" s="623"/>
      <c r="DQ15" s="627">
        <v>2221096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29130</v>
      </c>
      <c r="S16" s="622"/>
      <c r="T16" s="622"/>
      <c r="U16" s="622"/>
      <c r="V16" s="622"/>
      <c r="W16" s="622"/>
      <c r="X16" s="622"/>
      <c r="Y16" s="623"/>
      <c r="Z16" s="659">
        <v>0.1</v>
      </c>
      <c r="AA16" s="659"/>
      <c r="AB16" s="659"/>
      <c r="AC16" s="659"/>
      <c r="AD16" s="660">
        <v>29130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155591</v>
      </c>
      <c r="S17" s="622"/>
      <c r="T17" s="622"/>
      <c r="U17" s="622"/>
      <c r="V17" s="622"/>
      <c r="W17" s="622"/>
      <c r="X17" s="622"/>
      <c r="Y17" s="623"/>
      <c r="Z17" s="659">
        <v>0.5</v>
      </c>
      <c r="AA17" s="659"/>
      <c r="AB17" s="659"/>
      <c r="AC17" s="659"/>
      <c r="AD17" s="660">
        <v>155591</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2367408</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2349718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54722</v>
      </c>
      <c r="S18" s="622"/>
      <c r="T18" s="622"/>
      <c r="U18" s="622"/>
      <c r="V18" s="622"/>
      <c r="W18" s="622"/>
      <c r="X18" s="622"/>
      <c r="Y18" s="623"/>
      <c r="Z18" s="659">
        <v>0.2</v>
      </c>
      <c r="AA18" s="659"/>
      <c r="AB18" s="659"/>
      <c r="AC18" s="659"/>
      <c r="AD18" s="660">
        <v>54722</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53654</v>
      </c>
      <c r="S19" s="622"/>
      <c r="T19" s="622"/>
      <c r="U19" s="622"/>
      <c r="V19" s="622"/>
      <c r="W19" s="622"/>
      <c r="X19" s="622"/>
      <c r="Y19" s="623"/>
      <c r="Z19" s="659">
        <v>0.2</v>
      </c>
      <c r="AA19" s="659"/>
      <c r="AB19" s="659"/>
      <c r="AC19" s="659"/>
      <c r="AD19" s="660">
        <v>53654</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830284</v>
      </c>
      <c r="BH19" s="622"/>
      <c r="BI19" s="622"/>
      <c r="BJ19" s="622"/>
      <c r="BK19" s="622"/>
      <c r="BL19" s="622"/>
      <c r="BM19" s="622"/>
      <c r="BN19" s="623"/>
      <c r="BO19" s="659">
        <v>8.3000000000000007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1068</v>
      </c>
      <c r="S20" s="622"/>
      <c r="T20" s="622"/>
      <c r="U20" s="622"/>
      <c r="V20" s="622"/>
      <c r="W20" s="622"/>
      <c r="X20" s="622"/>
      <c r="Y20" s="623"/>
      <c r="Z20" s="659">
        <v>0</v>
      </c>
      <c r="AA20" s="659"/>
      <c r="AB20" s="659"/>
      <c r="AC20" s="659"/>
      <c r="AD20" s="660">
        <v>1068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830284</v>
      </c>
      <c r="BH20" s="622"/>
      <c r="BI20" s="622"/>
      <c r="BJ20" s="622"/>
      <c r="BK20" s="622"/>
      <c r="BL20" s="622"/>
      <c r="BM20" s="622"/>
      <c r="BN20" s="623"/>
      <c r="BO20" s="659">
        <v>8.3000000000000007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30605618</v>
      </c>
      <c r="CS20" s="622"/>
      <c r="CT20" s="622"/>
      <c r="CU20" s="622"/>
      <c r="CV20" s="622"/>
      <c r="CW20" s="622"/>
      <c r="CX20" s="622"/>
      <c r="CY20" s="623"/>
      <c r="CZ20" s="659">
        <v>100</v>
      </c>
      <c r="DA20" s="659"/>
      <c r="DB20" s="659"/>
      <c r="DC20" s="659"/>
      <c r="DD20" s="627">
        <v>2617988</v>
      </c>
      <c r="DE20" s="622"/>
      <c r="DF20" s="622"/>
      <c r="DG20" s="622"/>
      <c r="DH20" s="622"/>
      <c r="DI20" s="622"/>
      <c r="DJ20" s="622"/>
      <c r="DK20" s="622"/>
      <c r="DL20" s="622"/>
      <c r="DM20" s="622"/>
      <c r="DN20" s="622"/>
      <c r="DO20" s="622"/>
      <c r="DP20" s="623"/>
      <c r="DQ20" s="627">
        <v>19516820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5452955</v>
      </c>
      <c r="S21" s="622"/>
      <c r="T21" s="622"/>
      <c r="U21" s="622"/>
      <c r="V21" s="622"/>
      <c r="W21" s="622"/>
      <c r="X21" s="622"/>
      <c r="Y21" s="623"/>
      <c r="Z21" s="659">
        <v>17.3</v>
      </c>
      <c r="AA21" s="659"/>
      <c r="AB21" s="659"/>
      <c r="AC21" s="659"/>
      <c r="AD21" s="660">
        <v>4853345</v>
      </c>
      <c r="AE21" s="660"/>
      <c r="AF21" s="660"/>
      <c r="AG21" s="660"/>
      <c r="AH21" s="660"/>
      <c r="AI21" s="660"/>
      <c r="AJ21" s="660"/>
      <c r="AK21" s="660"/>
      <c r="AL21" s="624">
        <v>29.8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4853345</v>
      </c>
      <c r="S22" s="622"/>
      <c r="T22" s="622"/>
      <c r="U22" s="622"/>
      <c r="V22" s="622"/>
      <c r="W22" s="622"/>
      <c r="X22" s="622"/>
      <c r="Y22" s="623"/>
      <c r="Z22" s="659">
        <v>15.4</v>
      </c>
      <c r="AA22" s="659"/>
      <c r="AB22" s="659"/>
      <c r="AC22" s="659"/>
      <c r="AD22" s="660">
        <v>4853345</v>
      </c>
      <c r="AE22" s="660"/>
      <c r="AF22" s="660"/>
      <c r="AG22" s="660"/>
      <c r="AH22" s="660"/>
      <c r="AI22" s="660"/>
      <c r="AJ22" s="660"/>
      <c r="AK22" s="660"/>
      <c r="AL22" s="624">
        <v>29.8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599610</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830284</v>
      </c>
      <c r="BH23" s="622"/>
      <c r="BI23" s="622"/>
      <c r="BJ23" s="622"/>
      <c r="BK23" s="622"/>
      <c r="BL23" s="622"/>
      <c r="BM23" s="622"/>
      <c r="BN23" s="623"/>
      <c r="BO23" s="659">
        <v>8.3000000000000007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17608077</v>
      </c>
      <c r="CS24" s="677"/>
      <c r="CT24" s="677"/>
      <c r="CU24" s="677"/>
      <c r="CV24" s="677"/>
      <c r="CW24" s="677"/>
      <c r="CX24" s="677"/>
      <c r="CY24" s="702"/>
      <c r="CZ24" s="703">
        <v>57.5</v>
      </c>
      <c r="DA24" s="685"/>
      <c r="DB24" s="685"/>
      <c r="DC24" s="705"/>
      <c r="DD24" s="701">
        <v>11274073</v>
      </c>
      <c r="DE24" s="677"/>
      <c r="DF24" s="677"/>
      <c r="DG24" s="677"/>
      <c r="DH24" s="677"/>
      <c r="DI24" s="677"/>
      <c r="DJ24" s="677"/>
      <c r="DK24" s="702"/>
      <c r="DL24" s="701">
        <v>10010723</v>
      </c>
      <c r="DM24" s="677"/>
      <c r="DN24" s="677"/>
      <c r="DO24" s="677"/>
      <c r="DP24" s="677"/>
      <c r="DQ24" s="677"/>
      <c r="DR24" s="677"/>
      <c r="DS24" s="677"/>
      <c r="DT24" s="677"/>
      <c r="DU24" s="677"/>
      <c r="DV24" s="702"/>
      <c r="DW24" s="703">
        <v>60.8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17570280</v>
      </c>
      <c r="S25" s="622"/>
      <c r="T25" s="622"/>
      <c r="U25" s="622"/>
      <c r="V25" s="622"/>
      <c r="W25" s="622"/>
      <c r="X25" s="622"/>
      <c r="Y25" s="623"/>
      <c r="Z25" s="659">
        <v>55.9</v>
      </c>
      <c r="AA25" s="659"/>
      <c r="AB25" s="659"/>
      <c r="AC25" s="659"/>
      <c r="AD25" s="660">
        <v>16140386</v>
      </c>
      <c r="AE25" s="660"/>
      <c r="AF25" s="660"/>
      <c r="AG25" s="660"/>
      <c r="AH25" s="660"/>
      <c r="AI25" s="660"/>
      <c r="AJ25" s="660"/>
      <c r="AK25" s="660"/>
      <c r="AL25" s="624">
        <v>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5896436</v>
      </c>
      <c r="CS25" s="634"/>
      <c r="CT25" s="634"/>
      <c r="CU25" s="634"/>
      <c r="CV25" s="634"/>
      <c r="CW25" s="634"/>
      <c r="CX25" s="634"/>
      <c r="CY25" s="635"/>
      <c r="CZ25" s="624">
        <v>19.3</v>
      </c>
      <c r="DA25" s="636"/>
      <c r="DB25" s="636"/>
      <c r="DC25" s="637"/>
      <c r="DD25" s="627">
        <v>5325354</v>
      </c>
      <c r="DE25" s="634"/>
      <c r="DF25" s="634"/>
      <c r="DG25" s="634"/>
      <c r="DH25" s="634"/>
      <c r="DI25" s="634"/>
      <c r="DJ25" s="634"/>
      <c r="DK25" s="635"/>
      <c r="DL25" s="627">
        <v>5111324</v>
      </c>
      <c r="DM25" s="634"/>
      <c r="DN25" s="634"/>
      <c r="DO25" s="634"/>
      <c r="DP25" s="634"/>
      <c r="DQ25" s="634"/>
      <c r="DR25" s="634"/>
      <c r="DS25" s="634"/>
      <c r="DT25" s="634"/>
      <c r="DU25" s="634"/>
      <c r="DV25" s="635"/>
      <c r="DW25" s="624">
        <v>31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7133</v>
      </c>
      <c r="S26" s="622"/>
      <c r="T26" s="622"/>
      <c r="U26" s="622"/>
      <c r="V26" s="622"/>
      <c r="W26" s="622"/>
      <c r="X26" s="622"/>
      <c r="Y26" s="623"/>
      <c r="Z26" s="659">
        <v>0</v>
      </c>
      <c r="AA26" s="659"/>
      <c r="AB26" s="659"/>
      <c r="AC26" s="659"/>
      <c r="AD26" s="660">
        <v>7133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3342737</v>
      </c>
      <c r="CS26" s="622"/>
      <c r="CT26" s="622"/>
      <c r="CU26" s="622"/>
      <c r="CV26" s="622"/>
      <c r="CW26" s="622"/>
      <c r="CX26" s="622"/>
      <c r="CY26" s="623"/>
      <c r="CZ26" s="624">
        <v>10.9</v>
      </c>
      <c r="DA26" s="636"/>
      <c r="DB26" s="636"/>
      <c r="DC26" s="637"/>
      <c r="DD26" s="627">
        <v>3045496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113463</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9950294</v>
      </c>
      <c r="BH27" s="622"/>
      <c r="BI27" s="622"/>
      <c r="BJ27" s="622"/>
      <c r="BK27" s="622"/>
      <c r="BL27" s="622"/>
      <c r="BM27" s="622"/>
      <c r="BN27" s="623"/>
      <c r="BO27" s="659">
        <v>100</v>
      </c>
      <c r="BP27" s="659"/>
      <c r="BQ27" s="659"/>
      <c r="BR27" s="659"/>
      <c r="BS27" s="660">
        <v>132341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9344233</v>
      </c>
      <c r="CS27" s="634"/>
      <c r="CT27" s="634"/>
      <c r="CU27" s="634"/>
      <c r="CV27" s="634"/>
      <c r="CW27" s="634"/>
      <c r="CX27" s="634"/>
      <c r="CY27" s="635"/>
      <c r="CZ27" s="624">
        <v>30.5</v>
      </c>
      <c r="DA27" s="636"/>
      <c r="DB27" s="636"/>
      <c r="DC27" s="637"/>
      <c r="DD27" s="627">
        <v>3599001</v>
      </c>
      <c r="DE27" s="634"/>
      <c r="DF27" s="634"/>
      <c r="DG27" s="634"/>
      <c r="DH27" s="634"/>
      <c r="DI27" s="634"/>
      <c r="DJ27" s="634"/>
      <c r="DK27" s="635"/>
      <c r="DL27" s="627">
        <v>2549681</v>
      </c>
      <c r="DM27" s="634"/>
      <c r="DN27" s="634"/>
      <c r="DO27" s="634"/>
      <c r="DP27" s="634"/>
      <c r="DQ27" s="634"/>
      <c r="DR27" s="634"/>
      <c r="DS27" s="634"/>
      <c r="DT27" s="634"/>
      <c r="DU27" s="634"/>
      <c r="DV27" s="635"/>
      <c r="DW27" s="624">
        <v>15.5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379696</v>
      </c>
      <c r="S28" s="622"/>
      <c r="T28" s="622"/>
      <c r="U28" s="622"/>
      <c r="V28" s="622"/>
      <c r="W28" s="622"/>
      <c r="X28" s="622"/>
      <c r="Y28" s="623"/>
      <c r="Z28" s="659">
        <v>1.2</v>
      </c>
      <c r="AA28" s="659"/>
      <c r="AB28" s="659"/>
      <c r="AC28" s="659"/>
      <c r="AD28" s="660">
        <v>153782</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2367408</v>
      </c>
      <c r="CS28" s="622"/>
      <c r="CT28" s="622"/>
      <c r="CU28" s="622"/>
      <c r="CV28" s="622"/>
      <c r="CW28" s="622"/>
      <c r="CX28" s="622"/>
      <c r="CY28" s="623"/>
      <c r="CZ28" s="624">
        <v>7.7</v>
      </c>
      <c r="DA28" s="636"/>
      <c r="DB28" s="636"/>
      <c r="DC28" s="637"/>
      <c r="DD28" s="627">
        <v>2349718</v>
      </c>
      <c r="DE28" s="622"/>
      <c r="DF28" s="622"/>
      <c r="DG28" s="622"/>
      <c r="DH28" s="622"/>
      <c r="DI28" s="622"/>
      <c r="DJ28" s="622"/>
      <c r="DK28" s="623"/>
      <c r="DL28" s="627">
        <v>2349718</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36467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2367408</v>
      </c>
      <c r="CS29" s="634"/>
      <c r="CT29" s="634"/>
      <c r="CU29" s="634"/>
      <c r="CV29" s="634"/>
      <c r="CW29" s="634"/>
      <c r="CX29" s="634"/>
      <c r="CY29" s="635"/>
      <c r="CZ29" s="624">
        <v>7.7</v>
      </c>
      <c r="DA29" s="636"/>
      <c r="DB29" s="636"/>
      <c r="DC29" s="637"/>
      <c r="DD29" s="627">
        <v>2349718</v>
      </c>
      <c r="DE29" s="634"/>
      <c r="DF29" s="634"/>
      <c r="DG29" s="634"/>
      <c r="DH29" s="634"/>
      <c r="DI29" s="634"/>
      <c r="DJ29" s="634"/>
      <c r="DK29" s="635"/>
      <c r="DL29" s="627">
        <v>2349718</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6928089</v>
      </c>
      <c r="S30" s="622"/>
      <c r="T30" s="622"/>
      <c r="U30" s="622"/>
      <c r="V30" s="622"/>
      <c r="W30" s="622"/>
      <c r="X30" s="622"/>
      <c r="Y30" s="623"/>
      <c r="Z30" s="659">
        <v>22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2288320</v>
      </c>
      <c r="CS30" s="622"/>
      <c r="CT30" s="622"/>
      <c r="CU30" s="622"/>
      <c r="CV30" s="622"/>
      <c r="CW30" s="622"/>
      <c r="CX30" s="622"/>
      <c r="CY30" s="623"/>
      <c r="CZ30" s="624">
        <v>7.5</v>
      </c>
      <c r="DA30" s="636"/>
      <c r="DB30" s="636"/>
      <c r="DC30" s="637"/>
      <c r="DD30" s="627">
        <v>2270630</v>
      </c>
      <c r="DE30" s="622"/>
      <c r="DF30" s="622"/>
      <c r="DG30" s="622"/>
      <c r="DH30" s="622"/>
      <c r="DI30" s="622"/>
      <c r="DJ30" s="622"/>
      <c r="DK30" s="623"/>
      <c r="DL30" s="627">
        <v>2270630</v>
      </c>
      <c r="DM30" s="622"/>
      <c r="DN30" s="622"/>
      <c r="DO30" s="622"/>
      <c r="DP30" s="622"/>
      <c r="DQ30" s="622"/>
      <c r="DR30" s="622"/>
      <c r="DS30" s="622"/>
      <c r="DT30" s="622"/>
      <c r="DU30" s="622"/>
      <c r="DV30" s="623"/>
      <c r="DW30" s="624">
        <v>13.8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98.4</v>
      </c>
      <c r="BN31" s="684"/>
      <c r="BO31" s="684"/>
      <c r="BP31" s="684"/>
      <c r="BQ31" s="686"/>
      <c r="BR31" s="683">
        <v>99.4</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79088</v>
      </c>
      <c r="CS31" s="634"/>
      <c r="CT31" s="634"/>
      <c r="CU31" s="634"/>
      <c r="CV31" s="634"/>
      <c r="CW31" s="634"/>
      <c r="CX31" s="634"/>
      <c r="CY31" s="635"/>
      <c r="CZ31" s="624">
        <v>0.3</v>
      </c>
      <c r="DA31" s="636"/>
      <c r="DB31" s="636"/>
      <c r="DC31" s="637"/>
      <c r="DD31" s="627">
        <v>79088</v>
      </c>
      <c r="DE31" s="634"/>
      <c r="DF31" s="634"/>
      <c r="DG31" s="634"/>
      <c r="DH31" s="634"/>
      <c r="DI31" s="634"/>
      <c r="DJ31" s="634"/>
      <c r="DK31" s="635"/>
      <c r="DL31" s="627">
        <v>79088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2255080</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97.8</v>
      </c>
      <c r="BN32" s="634"/>
      <c r="BO32" s="634"/>
      <c r="BP32" s="634"/>
      <c r="BQ32" s="657"/>
      <c r="BR32" s="687">
        <v>99.2</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202886</v>
      </c>
      <c r="S33" s="622"/>
      <c r="T33" s="622"/>
      <c r="U33" s="622"/>
      <c r="V33" s="622"/>
      <c r="W33" s="622"/>
      <c r="X33" s="622"/>
      <c r="Y33" s="623"/>
      <c r="Z33" s="659">
        <v>0.6</v>
      </c>
      <c r="AA33" s="659"/>
      <c r="AB33" s="659"/>
      <c r="AC33" s="659"/>
      <c r="AD33" s="660">
        <v>3802</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10379553</v>
      </c>
      <c r="CS33" s="634"/>
      <c r="CT33" s="634"/>
      <c r="CU33" s="634"/>
      <c r="CV33" s="634"/>
      <c r="CW33" s="634"/>
      <c r="CX33" s="634"/>
      <c r="CY33" s="635"/>
      <c r="CZ33" s="624">
        <v>33.9</v>
      </c>
      <c r="DA33" s="636"/>
      <c r="DB33" s="636"/>
      <c r="DC33" s="637"/>
      <c r="DD33" s="627">
        <v>7971755</v>
      </c>
      <c r="DE33" s="634"/>
      <c r="DF33" s="634"/>
      <c r="DG33" s="634"/>
      <c r="DH33" s="634"/>
      <c r="DI33" s="634"/>
      <c r="DJ33" s="634"/>
      <c r="DK33" s="635"/>
      <c r="DL33" s="627">
        <v>5927078</v>
      </c>
      <c r="DM33" s="634"/>
      <c r="DN33" s="634"/>
      <c r="DO33" s="634"/>
      <c r="DP33" s="634"/>
      <c r="DQ33" s="634"/>
      <c r="DR33" s="634"/>
      <c r="DS33" s="634"/>
      <c r="DT33" s="634"/>
      <c r="DU33" s="634"/>
      <c r="DV33" s="635"/>
      <c r="DW33" s="624">
        <v>36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22311</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3488645</v>
      </c>
      <c r="CS34" s="622"/>
      <c r="CT34" s="622"/>
      <c r="CU34" s="622"/>
      <c r="CV34" s="622"/>
      <c r="CW34" s="622"/>
      <c r="CX34" s="622"/>
      <c r="CY34" s="623"/>
      <c r="CZ34" s="624">
        <v>11.4</v>
      </c>
      <c r="DA34" s="636"/>
      <c r="DB34" s="636"/>
      <c r="DC34" s="637"/>
      <c r="DD34" s="627">
        <v>2439502</v>
      </c>
      <c r="DE34" s="622"/>
      <c r="DF34" s="622"/>
      <c r="DG34" s="622"/>
      <c r="DH34" s="622"/>
      <c r="DI34" s="622"/>
      <c r="DJ34" s="622"/>
      <c r="DK34" s="623"/>
      <c r="DL34" s="627">
        <v>2128824</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1830804</v>
      </c>
      <c r="S35" s="622"/>
      <c r="T35" s="622"/>
      <c r="U35" s="622"/>
      <c r="V35" s="622"/>
      <c r="W35" s="622"/>
      <c r="X35" s="622"/>
      <c r="Y35" s="623"/>
      <c r="Z35" s="659">
        <v>5.8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269859</v>
      </c>
      <c r="CS35" s="634"/>
      <c r="CT35" s="634"/>
      <c r="CU35" s="634"/>
      <c r="CV35" s="634"/>
      <c r="CW35" s="634"/>
      <c r="CX35" s="634"/>
      <c r="CY35" s="635"/>
      <c r="CZ35" s="624">
        <v>0.9</v>
      </c>
      <c r="DA35" s="636"/>
      <c r="DB35" s="636"/>
      <c r="DC35" s="637"/>
      <c r="DD35" s="627">
        <v>110254</v>
      </c>
      <c r="DE35" s="634"/>
      <c r="DF35" s="634"/>
      <c r="DG35" s="634"/>
      <c r="DH35" s="634"/>
      <c r="DI35" s="634"/>
      <c r="DJ35" s="634"/>
      <c r="DK35" s="635"/>
      <c r="DL35" s="627">
        <v>105244</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427551</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3452595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8831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2761674</v>
      </c>
      <c r="CS36" s="622"/>
      <c r="CT36" s="622"/>
      <c r="CU36" s="622"/>
      <c r="CV36" s="622"/>
      <c r="CW36" s="622"/>
      <c r="CX36" s="622"/>
      <c r="CY36" s="623"/>
      <c r="CZ36" s="624">
        <v>9</v>
      </c>
      <c r="DA36" s="636"/>
      <c r="DB36" s="636"/>
      <c r="DC36" s="637"/>
      <c r="DD36" s="627">
        <v>2348903</v>
      </c>
      <c r="DE36" s="622"/>
      <c r="DF36" s="622"/>
      <c r="DG36" s="622"/>
      <c r="DH36" s="622"/>
      <c r="DI36" s="622"/>
      <c r="DJ36" s="622"/>
      <c r="DK36" s="623"/>
      <c r="DL36" s="627">
        <v>1438982</v>
      </c>
      <c r="DM36" s="622"/>
      <c r="DN36" s="622"/>
      <c r="DO36" s="622"/>
      <c r="DP36" s="622"/>
      <c r="DQ36" s="622"/>
      <c r="DR36" s="622"/>
      <c r="DS36" s="622"/>
      <c r="DT36" s="622"/>
      <c r="DU36" s="622"/>
      <c r="DV36" s="623"/>
      <c r="DW36" s="624">
        <v>8.6999999999999993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238595</v>
      </c>
      <c r="S37" s="622"/>
      <c r="T37" s="622"/>
      <c r="U37" s="622"/>
      <c r="V37" s="622"/>
      <c r="W37" s="622"/>
      <c r="X37" s="622"/>
      <c r="Y37" s="623"/>
      <c r="Z37" s="659">
        <v>0.8</v>
      </c>
      <c r="AA37" s="659"/>
      <c r="AB37" s="659"/>
      <c r="AC37" s="659"/>
      <c r="AD37" s="660">
        <v>1173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285637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-83174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852299</v>
      </c>
      <c r="CS37" s="634"/>
      <c r="CT37" s="634"/>
      <c r="CU37" s="634"/>
      <c r="CV37" s="634"/>
      <c r="CW37" s="634"/>
      <c r="CX37" s="634"/>
      <c r="CY37" s="635"/>
      <c r="CZ37" s="624">
        <v>2.8</v>
      </c>
      <c r="DA37" s="636"/>
      <c r="DB37" s="636"/>
      <c r="DC37" s="637"/>
      <c r="DD37" s="627">
        <v>852299</v>
      </c>
      <c r="DE37" s="634"/>
      <c r="DF37" s="634"/>
      <c r="DG37" s="634"/>
      <c r="DH37" s="634"/>
      <c r="DI37" s="634"/>
      <c r="DJ37" s="634"/>
      <c r="DK37" s="635"/>
      <c r="DL37" s="627">
        <v>587244</v>
      </c>
      <c r="DM37" s="634"/>
      <c r="DN37" s="634"/>
      <c r="DO37" s="634"/>
      <c r="DP37" s="634"/>
      <c r="DQ37" s="634"/>
      <c r="DR37" s="634"/>
      <c r="DS37" s="634"/>
      <c r="DT37" s="634"/>
      <c r="DU37" s="634"/>
      <c r="DV37" s="635"/>
      <c r="DW37" s="624">
        <v>3.6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1431000</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248518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9606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2918440</v>
      </c>
      <c r="CS38" s="622"/>
      <c r="CT38" s="622"/>
      <c r="CU38" s="622"/>
      <c r="CV38" s="622"/>
      <c r="CW38" s="622"/>
      <c r="CX38" s="622"/>
      <c r="CY38" s="623"/>
      <c r="CZ38" s="624">
        <v>9.5</v>
      </c>
      <c r="DA38" s="636"/>
      <c r="DB38" s="636"/>
      <c r="DC38" s="637"/>
      <c r="DD38" s="627">
        <v>2362577</v>
      </c>
      <c r="DE38" s="622"/>
      <c r="DF38" s="622"/>
      <c r="DG38" s="622"/>
      <c r="DH38" s="622"/>
      <c r="DI38" s="622"/>
      <c r="DJ38" s="622"/>
      <c r="DK38" s="623"/>
      <c r="DL38" s="627">
        <v>2253309</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14153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933527</v>
      </c>
      <c r="CS39" s="634"/>
      <c r="CT39" s="634"/>
      <c r="CU39" s="634"/>
      <c r="CV39" s="634"/>
      <c r="CW39" s="634"/>
      <c r="CX39" s="634"/>
      <c r="CY39" s="635"/>
      <c r="CZ39" s="624">
        <v>3.1</v>
      </c>
      <c r="DA39" s="636"/>
      <c r="DB39" s="636"/>
      <c r="DC39" s="637"/>
      <c r="DD39" s="627">
        <v>709800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163300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7408</v>
      </c>
      <c r="CS40" s="622"/>
      <c r="CT40" s="622"/>
      <c r="CU40" s="622"/>
      <c r="CV40" s="622"/>
      <c r="CW40" s="622"/>
      <c r="CX40" s="622"/>
      <c r="CY40" s="623"/>
      <c r="CZ40" s="624">
        <v>0</v>
      </c>
      <c r="DA40" s="636"/>
      <c r="DB40" s="636"/>
      <c r="DC40" s="637"/>
      <c r="DD40" s="627">
        <v>719</v>
      </c>
      <c r="DE40" s="622"/>
      <c r="DF40" s="622"/>
      <c r="DG40" s="622"/>
      <c r="DH40" s="622"/>
      <c r="DI40" s="622"/>
      <c r="DJ40" s="622"/>
      <c r="DK40" s="623"/>
      <c r="DL40" s="627">
        <v>719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31443355</v>
      </c>
      <c r="S41" s="646"/>
      <c r="T41" s="646"/>
      <c r="U41" s="646"/>
      <c r="V41" s="646"/>
      <c r="W41" s="646"/>
      <c r="X41" s="646"/>
      <c r="Y41" s="649"/>
      <c r="Z41" s="650">
        <v>100</v>
      </c>
      <c r="AA41" s="650"/>
      <c r="AB41" s="650"/>
      <c r="AC41" s="650"/>
      <c r="AD41" s="651">
        <v>16306276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675434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2243006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2617988</v>
      </c>
      <c r="CS42" s="634"/>
      <c r="CT42" s="634"/>
      <c r="CU42" s="634"/>
      <c r="CV42" s="634"/>
      <c r="CW42" s="634"/>
      <c r="CX42" s="634"/>
      <c r="CY42" s="635"/>
      <c r="CZ42" s="624">
        <v>8.6</v>
      </c>
      <c r="DA42" s="636"/>
      <c r="DB42" s="636"/>
      <c r="DC42" s="637"/>
      <c r="DD42" s="627">
        <v>270992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53005</v>
      </c>
      <c r="CS43" s="634"/>
      <c r="CT43" s="634"/>
      <c r="CU43" s="634"/>
      <c r="CV43" s="634"/>
      <c r="CW43" s="634"/>
      <c r="CX43" s="634"/>
      <c r="CY43" s="635"/>
      <c r="CZ43" s="624">
        <v>0.2</v>
      </c>
      <c r="DA43" s="636"/>
      <c r="DB43" s="636"/>
      <c r="DC43" s="637"/>
      <c r="DD43" s="627">
        <v>52405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2617988</v>
      </c>
      <c r="CS44" s="622"/>
      <c r="CT44" s="622"/>
      <c r="CU44" s="622"/>
      <c r="CV44" s="622"/>
      <c r="CW44" s="622"/>
      <c r="CX44" s="622"/>
      <c r="CY44" s="623"/>
      <c r="CZ44" s="624">
        <v>8.6</v>
      </c>
      <c r="DA44" s="625"/>
      <c r="DB44" s="625"/>
      <c r="DC44" s="626"/>
      <c r="DD44" s="627">
        <v>270992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652200</v>
      </c>
      <c r="CS45" s="634"/>
      <c r="CT45" s="634"/>
      <c r="CU45" s="634"/>
      <c r="CV45" s="634"/>
      <c r="CW45" s="634"/>
      <c r="CX45" s="634"/>
      <c r="CY45" s="635"/>
      <c r="CZ45" s="624">
        <v>2.1</v>
      </c>
      <c r="DA45" s="636"/>
      <c r="DB45" s="636"/>
      <c r="DC45" s="637"/>
      <c r="DD45" s="627">
        <v>25881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1927373</v>
      </c>
      <c r="CS46" s="622"/>
      <c r="CT46" s="622"/>
      <c r="CU46" s="622"/>
      <c r="CV46" s="622"/>
      <c r="CW46" s="622"/>
      <c r="CX46" s="622"/>
      <c r="CY46" s="623"/>
      <c r="CZ46" s="624">
        <v>6.3</v>
      </c>
      <c r="DA46" s="625"/>
      <c r="DB46" s="625"/>
      <c r="DC46" s="626"/>
      <c r="DD46" s="627">
        <v>240796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30605618</v>
      </c>
      <c r="CS49" s="606"/>
      <c r="CT49" s="606"/>
      <c r="CU49" s="606"/>
      <c r="CV49" s="606"/>
      <c r="CW49" s="606"/>
      <c r="CX49" s="606"/>
      <c r="CY49" s="607"/>
      <c r="CZ49" s="608">
        <v>100</v>
      </c>
      <c r="DA49" s="609"/>
      <c r="DB49" s="609"/>
      <c r="DC49" s="610"/>
      <c r="DD49" s="611">
        <v>19516820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slNkyenv6t2nb1lrn/35eZN/SqQk7tRNXH0Od+e5dtF5dQ+9qo6nIj/eEuXIIN7JWufQDDBymEDISt4oouw6w==" saltValue="DHifwgGA3Iodf61MwJgM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32796</v>
      </c>
      <c r="R7" s="1103"/>
      <c r="S7" s="1103"/>
      <c r="T7" s="1103"/>
      <c r="U7" s="1103"/>
      <c r="V7" s="1103">
        <v>31959</v>
      </c>
      <c r="W7" s="1103"/>
      <c r="X7" s="1103"/>
      <c r="Y7" s="1103"/>
      <c r="Z7" s="1103"/>
      <c r="AA7" s="1103">
        <v>838</v>
      </c>
      <c r="AB7" s="1103"/>
      <c r="AC7" s="1103"/>
      <c r="AD7" s="1103"/>
      <c r="AE7" s="1104"/>
      <c r="AF7" s="1105">
        <v>708</v>
      </c>
      <c r="AG7" s="1106"/>
      <c r="AH7" s="1106"/>
      <c r="AI7" s="1106"/>
      <c r="AJ7" s="1107"/>
      <c r="AK7" s="1108">
        <v>1831</v>
      </c>
      <c r="AL7" s="1109"/>
      <c r="AM7" s="1109"/>
      <c r="AN7" s="1109"/>
      <c r="AO7" s="1109"/>
      <c r="AP7" s="1109">
        <v>27778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1</v>
      </c>
      <c r="CI7" s="1097"/>
      <c r="CJ7" s="1097"/>
      <c r="CK7" s="1097"/>
      <c r="CL7" s="1098"/>
      <c r="CM7" s="1096">
        <v>38</v>
      </c>
      <c r="CN7" s="1097"/>
      <c r="CO7" s="1097"/>
      <c r="CP7" s="1097"/>
      <c r="CQ7" s="1098"/>
      <c r="CR7" s="1096">
        <v>10</v>
      </c>
      <c r="CS7" s="1097"/>
      <c r="CT7" s="1097"/>
      <c r="CU7" s="1097"/>
      <c r="CV7" s="1098"/>
      <c r="CW7" s="1096">
        <v>139</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23</v>
      </c>
      <c r="R8" s="1039"/>
      <c r="S8" s="1039"/>
      <c r="T8" s="1039"/>
      <c r="U8" s="1039"/>
      <c r="V8" s="1039">
        <v>23</v>
      </c>
      <c r="W8" s="1039"/>
      <c r="X8" s="1039"/>
      <c r="Y8" s="1039"/>
      <c r="Z8" s="1039"/>
      <c r="AA8" s="1039">
        <v>0</v>
      </c>
      <c r="AB8" s="1039"/>
      <c r="AC8" s="1039"/>
      <c r="AD8" s="1039"/>
      <c r="AE8" s="1040"/>
      <c r="AF8" s="1035">
        <v>0</v>
      </c>
      <c r="AG8" s="1036"/>
      <c r="AH8" s="1036"/>
      <c r="AI8" s="1036"/>
      <c r="AJ8" s="1037"/>
      <c r="AK8" s="1080">
        <v>11</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-2</v>
      </c>
      <c r="CI8" s="990"/>
      <c r="CJ8" s="990"/>
      <c r="CK8" s="990"/>
      <c r="CL8" s="991"/>
      <c r="CM8" s="989">
        <v>29</v>
      </c>
      <c r="CN8" s="990"/>
      <c r="CO8" s="990"/>
      <c r="CP8" s="990"/>
      <c r="CQ8" s="991"/>
      <c r="CR8" s="989">
        <v>10</v>
      </c>
      <c r="CS8" s="990"/>
      <c r="CT8" s="990"/>
      <c r="CU8" s="990"/>
      <c r="CV8" s="991"/>
      <c r="CW8" s="989" t="s">
        <v>560</v>
      </c>
      <c r="CX8" s="990"/>
      <c r="CY8" s="990"/>
      <c r="CZ8" s="990"/>
      <c r="DA8" s="991"/>
      <c r="DB8" s="989" t="s">
        <v>560</v>
      </c>
      <c r="DC8" s="990"/>
      <c r="DD8" s="990"/>
      <c r="DE8" s="990"/>
      <c r="DF8" s="991"/>
      <c r="DG8" s="989" t="s">
        <v>560</v>
      </c>
      <c r="DH8" s="990"/>
      <c r="DI8" s="990"/>
      <c r="DJ8" s="990"/>
      <c r="DK8" s="991"/>
      <c r="DL8" s="989" t="s">
        <v>560</v>
      </c>
      <c r="DM8" s="990"/>
      <c r="DN8" s="990"/>
      <c r="DO8" s="990"/>
      <c r="DP8" s="991"/>
      <c r="DQ8" s="989" t="s">
        <v>560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31443</v>
      </c>
      <c r="R23" s="1061"/>
      <c r="S23" s="1061"/>
      <c r="T23" s="1061"/>
      <c r="U23" s="1061"/>
      <c r="V23" s="1061">
        <v>30606</v>
      </c>
      <c r="W23" s="1061"/>
      <c r="X23" s="1061"/>
      <c r="Y23" s="1061"/>
      <c r="Z23" s="1061"/>
      <c r="AA23" s="1061">
        <v>838</v>
      </c>
      <c r="AB23" s="1061"/>
      <c r="AC23" s="1061"/>
      <c r="AD23" s="1061"/>
      <c r="AE23" s="1068"/>
      <c r="AF23" s="1069">
        <v>708</v>
      </c>
      <c r="AG23" s="1061"/>
      <c r="AH23" s="1061"/>
      <c r="AI23" s="1061"/>
      <c r="AJ23" s="1070"/>
      <c r="AK23" s="1071"/>
      <c r="AL23" s="1072"/>
      <c r="AM23" s="1072"/>
      <c r="AN23" s="1072"/>
      <c r="AO23" s="1072"/>
      <c r="AP23" s="1061">
        <v>27778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7426</v>
      </c>
      <c r="R28" s="1051"/>
      <c r="S28" s="1051"/>
      <c r="T28" s="1051"/>
      <c r="U28" s="1051"/>
      <c r="V28" s="1051">
        <v>7417</v>
      </c>
      <c r="W28" s="1051"/>
      <c r="X28" s="1051"/>
      <c r="Y28" s="1051"/>
      <c r="Z28" s="1051"/>
      <c r="AA28" s="1051">
        <v>9</v>
      </c>
      <c r="AB28" s="1051"/>
      <c r="AC28" s="1051"/>
      <c r="AD28" s="1051"/>
      <c r="AE28" s="1052"/>
      <c r="AF28" s="1053">
        <v>9</v>
      </c>
      <c r="AG28" s="1051"/>
      <c r="AH28" s="1051"/>
      <c r="AI28" s="1051"/>
      <c r="AJ28" s="1054"/>
      <c r="AK28" s="1042">
        <v>767</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6654</v>
      </c>
      <c r="R29" s="1039"/>
      <c r="S29" s="1039"/>
      <c r="T29" s="1039"/>
      <c r="U29" s="1039"/>
      <c r="V29" s="1039">
        <v>6496</v>
      </c>
      <c r="W29" s="1039"/>
      <c r="X29" s="1039"/>
      <c r="Y29" s="1039"/>
      <c r="Z29" s="1039"/>
      <c r="AA29" s="1039">
        <v>159</v>
      </c>
      <c r="AB29" s="1039"/>
      <c r="AC29" s="1039"/>
      <c r="AD29" s="1039"/>
      <c r="AE29" s="1040"/>
      <c r="AF29" s="1035">
        <v>159</v>
      </c>
      <c r="AG29" s="1036"/>
      <c r="AH29" s="1036"/>
      <c r="AI29" s="1036"/>
      <c r="AJ29" s="1037"/>
      <c r="AK29" s="980">
        <v>1344</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2319</v>
      </c>
      <c r="R30" s="1039"/>
      <c r="S30" s="1039"/>
      <c r="T30" s="1039"/>
      <c r="U30" s="1039"/>
      <c r="V30" s="1039">
        <v>2283</v>
      </c>
      <c r="W30" s="1039"/>
      <c r="X30" s="1039"/>
      <c r="Y30" s="1039"/>
      <c r="Z30" s="1039"/>
      <c r="AA30" s="1039">
        <v>37</v>
      </c>
      <c r="AB30" s="1039"/>
      <c r="AC30" s="1039"/>
      <c r="AD30" s="1039"/>
      <c r="AE30" s="1040"/>
      <c r="AF30" s="1035">
        <v>37</v>
      </c>
      <c r="AG30" s="1036"/>
      <c r="AH30" s="1036"/>
      <c r="AI30" s="1036"/>
      <c r="AJ30" s="1037"/>
      <c r="AK30" s="980">
        <v>1162</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12</v>
      </c>
      <c r="R31" s="1039"/>
      <c r="S31" s="1039"/>
      <c r="T31" s="1039"/>
      <c r="U31" s="1039"/>
      <c r="V31" s="1039">
        <v>11</v>
      </c>
      <c r="W31" s="1039"/>
      <c r="X31" s="1039"/>
      <c r="Y31" s="1039"/>
      <c r="Z31" s="1039"/>
      <c r="AA31" s="1039">
        <v>1</v>
      </c>
      <c r="AB31" s="1039"/>
      <c r="AC31" s="1039"/>
      <c r="AD31" s="1039"/>
      <c r="AE31" s="1040"/>
      <c r="AF31" s="1035">
        <v>1</v>
      </c>
      <c r="AG31" s="1036"/>
      <c r="AH31" s="1036"/>
      <c r="AI31" s="1036"/>
      <c r="AJ31" s="1037"/>
      <c r="AK31" s="980" t="s">
        <v>560</v>
      </c>
      <c r="AL31" s="971"/>
      <c r="AM31" s="971"/>
      <c r="AN31" s="971"/>
      <c r="AO31" s="971"/>
      <c r="AP31" s="971" t="s">
        <v>548</v>
      </c>
      <c r="AQ31" s="971"/>
      <c r="AR31" s="971"/>
      <c r="AS31" s="971"/>
      <c r="AT31" s="971"/>
      <c r="AU31" s="971" t="s">
        <v>548</v>
      </c>
      <c r="AV31" s="971"/>
      <c r="AW31" s="971"/>
      <c r="AX31" s="971"/>
      <c r="AY31" s="971"/>
      <c r="AZ31" s="1041" t="s">
        <v>548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1651</v>
      </c>
      <c r="R32" s="1039"/>
      <c r="S32" s="1039"/>
      <c r="T32" s="1039"/>
      <c r="U32" s="1039"/>
      <c r="V32" s="1039">
        <v>1554</v>
      </c>
      <c r="W32" s="1039"/>
      <c r="X32" s="1039"/>
      <c r="Y32" s="1039"/>
      <c r="Z32" s="1039"/>
      <c r="AA32" s="1039">
        <v>97</v>
      </c>
      <c r="AB32" s="1039"/>
      <c r="AC32" s="1039"/>
      <c r="AD32" s="1039"/>
      <c r="AE32" s="1040"/>
      <c r="AF32" s="1035">
        <v>731</v>
      </c>
      <c r="AG32" s="1036"/>
      <c r="AH32" s="1036"/>
      <c r="AI32" s="1036"/>
      <c r="AJ32" s="1037"/>
      <c r="AK32" s="980">
        <v>19</v>
      </c>
      <c r="AL32" s="971"/>
      <c r="AM32" s="971"/>
      <c r="AN32" s="971"/>
      <c r="AO32" s="971"/>
      <c r="AP32" s="971">
        <v>3690</v>
      </c>
      <c r="AQ32" s="971"/>
      <c r="AR32" s="971"/>
      <c r="AS32" s="971"/>
      <c r="AT32" s="971"/>
      <c r="AU32" s="971" t="s">
        <v>548</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1574</v>
      </c>
      <c r="R33" s="1039"/>
      <c r="S33" s="1039"/>
      <c r="T33" s="1039"/>
      <c r="U33" s="1039"/>
      <c r="V33" s="1039">
        <v>1522</v>
      </c>
      <c r="W33" s="1039"/>
      <c r="X33" s="1039"/>
      <c r="Y33" s="1039"/>
      <c r="Z33" s="1039"/>
      <c r="AA33" s="1039">
        <v>52</v>
      </c>
      <c r="AB33" s="1039"/>
      <c r="AC33" s="1039"/>
      <c r="AD33" s="1039"/>
      <c r="AE33" s="1040"/>
      <c r="AF33" s="1035">
        <v>1174</v>
      </c>
      <c r="AG33" s="1036"/>
      <c r="AH33" s="1036"/>
      <c r="AI33" s="1036"/>
      <c r="AJ33" s="1037"/>
      <c r="AK33" s="980">
        <v>240</v>
      </c>
      <c r="AL33" s="971"/>
      <c r="AM33" s="971"/>
      <c r="AN33" s="971"/>
      <c r="AO33" s="971"/>
      <c r="AP33" s="971">
        <v>4812</v>
      </c>
      <c r="AQ33" s="971"/>
      <c r="AR33" s="971"/>
      <c r="AS33" s="971"/>
      <c r="AT33" s="971"/>
      <c r="AU33" s="971">
        <v>212</v>
      </c>
      <c r="AV33" s="971"/>
      <c r="AW33" s="971"/>
      <c r="AX33" s="971"/>
      <c r="AY33" s="971"/>
      <c r="AZ33" s="1041" t="s">
        <v>548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2110</v>
      </c>
      <c r="AG63" s="959"/>
      <c r="AH63" s="959"/>
      <c r="AI63" s="959"/>
      <c r="AJ63" s="1022"/>
      <c r="AK63" s="1023"/>
      <c r="AL63" s="963"/>
      <c r="AM63" s="963"/>
      <c r="AN63" s="963"/>
      <c r="AO63" s="963"/>
      <c r="AP63" s="959">
        <v>8502</v>
      </c>
      <c r="AQ63" s="959"/>
      <c r="AR63" s="959"/>
      <c r="AS63" s="959"/>
      <c r="AT63" s="959"/>
      <c r="AU63" s="959">
        <v>212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5665</v>
      </c>
      <c r="R68" s="982"/>
      <c r="S68" s="982"/>
      <c r="T68" s="982"/>
      <c r="U68" s="982"/>
      <c r="V68" s="982">
        <v>5575</v>
      </c>
      <c r="W68" s="982"/>
      <c r="X68" s="982"/>
      <c r="Y68" s="982"/>
      <c r="Z68" s="982"/>
      <c r="AA68" s="982">
        <v>90</v>
      </c>
      <c r="AB68" s="982"/>
      <c r="AC68" s="982"/>
      <c r="AD68" s="982"/>
      <c r="AE68" s="982"/>
      <c r="AF68" s="982">
        <v>90</v>
      </c>
      <c r="AG68" s="982"/>
      <c r="AH68" s="982"/>
      <c r="AI68" s="982"/>
      <c r="AJ68" s="982"/>
      <c r="AK68" s="982">
        <v>45</v>
      </c>
      <c r="AL68" s="982"/>
      <c r="AM68" s="982"/>
      <c r="AN68" s="982"/>
      <c r="AO68" s="982"/>
      <c r="AP68" s="982">
        <v>6955</v>
      </c>
      <c r="AQ68" s="982"/>
      <c r="AR68" s="982"/>
      <c r="AS68" s="982"/>
      <c r="AT68" s="982"/>
      <c r="AU68" s="982">
        <v>1989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17</v>
      </c>
      <c r="R69" s="971"/>
      <c r="S69" s="971"/>
      <c r="T69" s="971"/>
      <c r="U69" s="971"/>
      <c r="V69" s="971">
        <v>12</v>
      </c>
      <c r="W69" s="971"/>
      <c r="X69" s="971"/>
      <c r="Y69" s="971"/>
      <c r="Z69" s="971"/>
      <c r="AA69" s="971">
        <v>5</v>
      </c>
      <c r="AB69" s="971"/>
      <c r="AC69" s="971"/>
      <c r="AD69" s="971"/>
      <c r="AE69" s="971"/>
      <c r="AF69" s="971">
        <v>5</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14</v>
      </c>
      <c r="R70" s="971"/>
      <c r="S70" s="971"/>
      <c r="T70" s="971"/>
      <c r="U70" s="971"/>
      <c r="V70" s="971">
        <v>12</v>
      </c>
      <c r="W70" s="971"/>
      <c r="X70" s="971"/>
      <c r="Y70" s="971"/>
      <c r="Z70" s="971"/>
      <c r="AA70" s="971">
        <v>3</v>
      </c>
      <c r="AB70" s="971"/>
      <c r="AC70" s="971"/>
      <c r="AD70" s="971"/>
      <c r="AE70" s="971"/>
      <c r="AF70" s="971">
        <v>3</v>
      </c>
      <c r="AG70" s="971"/>
      <c r="AH70" s="971"/>
      <c r="AI70" s="971"/>
      <c r="AJ70" s="971"/>
      <c r="AK70" s="971" t="s">
        <v>548</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93</v>
      </c>
      <c r="R71" s="971"/>
      <c r="S71" s="971"/>
      <c r="T71" s="971"/>
      <c r="U71" s="971"/>
      <c r="V71" s="971">
        <v>91</v>
      </c>
      <c r="W71" s="971"/>
      <c r="X71" s="971"/>
      <c r="Y71" s="971"/>
      <c r="Z71" s="971"/>
      <c r="AA71" s="971">
        <v>2</v>
      </c>
      <c r="AB71" s="971"/>
      <c r="AC71" s="971"/>
      <c r="AD71" s="971"/>
      <c r="AE71" s="971"/>
      <c r="AF71" s="971">
        <v>2</v>
      </c>
      <c r="AG71" s="971"/>
      <c r="AH71" s="971"/>
      <c r="AI71" s="971"/>
      <c r="AJ71" s="971"/>
      <c r="AK71" s="971" t="s">
        <v>548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52</v>
      </c>
      <c r="R72" s="971"/>
      <c r="S72" s="971"/>
      <c r="T72" s="971"/>
      <c r="U72" s="971"/>
      <c r="V72" s="971">
        <v>50</v>
      </c>
      <c r="W72" s="971"/>
      <c r="X72" s="971"/>
      <c r="Y72" s="971"/>
      <c r="Z72" s="971"/>
      <c r="AA72" s="971">
        <v>2</v>
      </c>
      <c r="AB72" s="971"/>
      <c r="AC72" s="971"/>
      <c r="AD72" s="971"/>
      <c r="AE72" s="971"/>
      <c r="AF72" s="971">
        <v>2</v>
      </c>
      <c r="AG72" s="971"/>
      <c r="AH72" s="971"/>
      <c r="AI72" s="971"/>
      <c r="AJ72" s="971"/>
      <c r="AK72" s="971">
        <v>46</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780</v>
      </c>
      <c r="R73" s="971"/>
      <c r="S73" s="971"/>
      <c r="T73" s="971"/>
      <c r="U73" s="971"/>
      <c r="V73" s="971">
        <v>124</v>
      </c>
      <c r="W73" s="971"/>
      <c r="X73" s="971"/>
      <c r="Y73" s="971"/>
      <c r="Z73" s="971"/>
      <c r="AA73" s="971">
        <v>656</v>
      </c>
      <c r="AB73" s="971"/>
      <c r="AC73" s="971"/>
      <c r="AD73" s="971"/>
      <c r="AE73" s="971"/>
      <c r="AF73" s="971">
        <v>656</v>
      </c>
      <c r="AG73" s="971"/>
      <c r="AH73" s="971"/>
      <c r="AI73" s="971"/>
      <c r="AJ73" s="971"/>
      <c r="AK73" s="971">
        <v>45</v>
      </c>
      <c r="AL73" s="971"/>
      <c r="AM73" s="971"/>
      <c r="AN73" s="971"/>
      <c r="AO73" s="971"/>
      <c r="AP73" s="971" t="s">
        <v>548</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1111</v>
      </c>
      <c r="R74" s="971"/>
      <c r="S74" s="971"/>
      <c r="T74" s="971"/>
      <c r="U74" s="971"/>
      <c r="V74" s="971">
        <v>1018</v>
      </c>
      <c r="W74" s="971"/>
      <c r="X74" s="971"/>
      <c r="Y74" s="971"/>
      <c r="Z74" s="971"/>
      <c r="AA74" s="971">
        <v>93</v>
      </c>
      <c r="AB74" s="971"/>
      <c r="AC74" s="971"/>
      <c r="AD74" s="971"/>
      <c r="AE74" s="971"/>
      <c r="AF74" s="971">
        <v>93</v>
      </c>
      <c r="AG74" s="971"/>
      <c r="AH74" s="971"/>
      <c r="AI74" s="971"/>
      <c r="AJ74" s="971"/>
      <c r="AK74" s="971">
        <v>34</v>
      </c>
      <c r="AL74" s="971"/>
      <c r="AM74" s="971"/>
      <c r="AN74" s="971"/>
      <c r="AO74" s="971"/>
      <c r="AP74" s="971" t="s">
        <v>548</v>
      </c>
      <c r="AQ74" s="971"/>
      <c r="AR74" s="971"/>
      <c r="AS74" s="971"/>
      <c r="AT74" s="971"/>
      <c r="AU74" s="971" t="s">
        <v>548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416492</v>
      </c>
      <c r="R75" s="979"/>
      <c r="S75" s="979"/>
      <c r="T75" s="979"/>
      <c r="U75" s="980"/>
      <c r="V75" s="981">
        <v>405939</v>
      </c>
      <c r="W75" s="979"/>
      <c r="X75" s="979"/>
      <c r="Y75" s="979"/>
      <c r="Z75" s="980"/>
      <c r="AA75" s="981">
        <v>10552</v>
      </c>
      <c r="AB75" s="979"/>
      <c r="AC75" s="979"/>
      <c r="AD75" s="979"/>
      <c r="AE75" s="980"/>
      <c r="AF75" s="981">
        <v>10552</v>
      </c>
      <c r="AG75" s="979"/>
      <c r="AH75" s="979"/>
      <c r="AI75" s="979"/>
      <c r="AJ75" s="980"/>
      <c r="AK75" s="981">
        <v>2584</v>
      </c>
      <c r="AL75" s="979"/>
      <c r="AM75" s="979"/>
      <c r="AN75" s="979"/>
      <c r="AO75" s="980"/>
      <c r="AP75" s="981" t="s">
        <v>548</v>
      </c>
      <c r="AQ75" s="979"/>
      <c r="AR75" s="979"/>
      <c r="AS75" s="979"/>
      <c r="AT75" s="980"/>
      <c r="AU75" s="981" t="s">
        <v>548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2453</v>
      </c>
      <c r="R76" s="979"/>
      <c r="S76" s="979"/>
      <c r="T76" s="979"/>
      <c r="U76" s="980"/>
      <c r="V76" s="981">
        <v>2452</v>
      </c>
      <c r="W76" s="979"/>
      <c r="X76" s="979"/>
      <c r="Y76" s="979"/>
      <c r="Z76" s="980"/>
      <c r="AA76" s="981">
        <v>1</v>
      </c>
      <c r="AB76" s="979"/>
      <c r="AC76" s="979"/>
      <c r="AD76" s="979"/>
      <c r="AE76" s="980"/>
      <c r="AF76" s="981">
        <v>1</v>
      </c>
      <c r="AG76" s="979"/>
      <c r="AH76" s="979"/>
      <c r="AI76" s="979"/>
      <c r="AJ76" s="980"/>
      <c r="AK76" s="981" t="s">
        <v>548</v>
      </c>
      <c r="AL76" s="979"/>
      <c r="AM76" s="979"/>
      <c r="AN76" s="979"/>
      <c r="AO76" s="980"/>
      <c r="AP76" s="981" t="s">
        <v>548</v>
      </c>
      <c r="AQ76" s="979"/>
      <c r="AR76" s="979"/>
      <c r="AS76" s="979"/>
      <c r="AT76" s="980"/>
      <c r="AU76" s="981" t="s">
        <v>548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11404</v>
      </c>
      <c r="AG88" s="959"/>
      <c r="AH88" s="959"/>
      <c r="AI88" s="959"/>
      <c r="AJ88" s="959"/>
      <c r="AK88" s="963"/>
      <c r="AL88" s="963"/>
      <c r="AM88" s="963"/>
      <c r="AN88" s="963"/>
      <c r="AO88" s="963"/>
      <c r="AP88" s="959">
        <v>6955</v>
      </c>
      <c r="AQ88" s="959"/>
      <c r="AR88" s="959"/>
      <c r="AS88" s="959"/>
      <c r="AT88" s="959"/>
      <c r="AU88" s="959">
        <v>1989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20</v>
      </c>
      <c r="CS102" s="953"/>
      <c r="CT102" s="953"/>
      <c r="CU102" s="953"/>
      <c r="CV102" s="954"/>
      <c r="CW102" s="952">
        <f>SUM(CW7:DA88)</f>
        <v>139</v>
      </c>
      <c r="CX102" s="953"/>
      <c r="CY102" s="953"/>
      <c r="CZ102" s="953"/>
      <c r="DA102" s="954"/>
      <c r="DB102" s="952" t="s">
        <v>560</v>
      </c>
      <c r="DC102" s="953"/>
      <c r="DD102" s="953"/>
      <c r="DE102" s="953"/>
      <c r="DF102" s="954"/>
      <c r="DG102" s="952" t="s">
        <v>560</v>
      </c>
      <c r="DH102" s="953"/>
      <c r="DI102" s="953"/>
      <c r="DJ102" s="953"/>
      <c r="DK102" s="954"/>
      <c r="DL102" s="952" t="s">
        <v>560</v>
      </c>
      <c r="DM102" s="953"/>
      <c r="DN102" s="953"/>
      <c r="DO102" s="953"/>
      <c r="DP102" s="954"/>
      <c r="DQ102" s="952" t="s">
        <v>560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2556938</v>
      </c>
      <c r="AB110" s="889"/>
      <c r="AC110" s="889"/>
      <c r="AD110" s="889"/>
      <c r="AE110" s="890"/>
      <c r="AF110" s="891">
        <v>2465213</v>
      </c>
      <c r="AG110" s="889"/>
      <c r="AH110" s="889"/>
      <c r="AI110" s="889"/>
      <c r="AJ110" s="890"/>
      <c r="AK110" s="891">
        <v>2367408</v>
      </c>
      <c r="AL110" s="889"/>
      <c r="AM110" s="889"/>
      <c r="AN110" s="889"/>
      <c r="AO110" s="890"/>
      <c r="AP110" s="892">
        <v>16.5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26292592</v>
      </c>
      <c r="BR110" s="842"/>
      <c r="BS110" s="842"/>
      <c r="BT110" s="842"/>
      <c r="BU110" s="842"/>
      <c r="BV110" s="842">
        <v>28635354</v>
      </c>
      <c r="BW110" s="842"/>
      <c r="BX110" s="842"/>
      <c r="BY110" s="842"/>
      <c r="BZ110" s="842"/>
      <c r="CA110" s="842">
        <v>27778035</v>
      </c>
      <c r="CB110" s="842"/>
      <c r="CC110" s="842"/>
      <c r="CD110" s="842"/>
      <c r="CE110" s="842"/>
      <c r="CF110" s="866">
        <v>193.4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16751</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341135</v>
      </c>
      <c r="BR112" s="817"/>
      <c r="BS112" s="817"/>
      <c r="BT112" s="817"/>
      <c r="BU112" s="817"/>
      <c r="BV112" s="817">
        <v>274337</v>
      </c>
      <c r="BW112" s="817"/>
      <c r="BX112" s="817"/>
      <c r="BY112" s="817"/>
      <c r="BZ112" s="817"/>
      <c r="CA112" s="817">
        <v>211742</v>
      </c>
      <c r="CB112" s="817"/>
      <c r="CC112" s="817"/>
      <c r="CD112" s="817"/>
      <c r="CE112" s="817"/>
      <c r="CF112" s="875">
        <v>1.5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96447</v>
      </c>
      <c r="AB113" s="919"/>
      <c r="AC113" s="919"/>
      <c r="AD113" s="919"/>
      <c r="AE113" s="920"/>
      <c r="AF113" s="921">
        <v>78118</v>
      </c>
      <c r="AG113" s="919"/>
      <c r="AH113" s="919"/>
      <c r="AI113" s="919"/>
      <c r="AJ113" s="920"/>
      <c r="AK113" s="921">
        <v>91793</v>
      </c>
      <c r="AL113" s="919"/>
      <c r="AM113" s="919"/>
      <c r="AN113" s="919"/>
      <c r="AO113" s="920"/>
      <c r="AP113" s="922">
        <v>0.6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1288191</v>
      </c>
      <c r="BR113" s="817"/>
      <c r="BS113" s="817"/>
      <c r="BT113" s="817"/>
      <c r="BU113" s="817"/>
      <c r="BV113" s="817">
        <v>1896804</v>
      </c>
      <c r="BW113" s="817"/>
      <c r="BX113" s="817"/>
      <c r="BY113" s="817"/>
      <c r="BZ113" s="817"/>
      <c r="CA113" s="817">
        <v>1989325</v>
      </c>
      <c r="CB113" s="817"/>
      <c r="CC113" s="817"/>
      <c r="CD113" s="817"/>
      <c r="CE113" s="817"/>
      <c r="CF113" s="875">
        <v>13.9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118352</v>
      </c>
      <c r="AB114" s="780"/>
      <c r="AC114" s="780"/>
      <c r="AD114" s="780"/>
      <c r="AE114" s="781"/>
      <c r="AF114" s="782">
        <v>120403</v>
      </c>
      <c r="AG114" s="780"/>
      <c r="AH114" s="780"/>
      <c r="AI114" s="780"/>
      <c r="AJ114" s="781"/>
      <c r="AK114" s="782">
        <v>140344</v>
      </c>
      <c r="AL114" s="780"/>
      <c r="AM114" s="780"/>
      <c r="AN114" s="780"/>
      <c r="AO114" s="781"/>
      <c r="AP114" s="824">
        <v>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2809886</v>
      </c>
      <c r="BR114" s="817"/>
      <c r="BS114" s="817"/>
      <c r="BT114" s="817"/>
      <c r="BU114" s="817"/>
      <c r="BV114" s="817">
        <v>2742098</v>
      </c>
      <c r="BW114" s="817"/>
      <c r="BX114" s="817"/>
      <c r="BY114" s="817"/>
      <c r="BZ114" s="817"/>
      <c r="CA114" s="817">
        <v>2930726</v>
      </c>
      <c r="CB114" s="817"/>
      <c r="CC114" s="817"/>
      <c r="CD114" s="817"/>
      <c r="CE114" s="817"/>
      <c r="CF114" s="875">
        <v>20.399999999999999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2771737</v>
      </c>
      <c r="AB117" s="903"/>
      <c r="AC117" s="903"/>
      <c r="AD117" s="903"/>
      <c r="AE117" s="904"/>
      <c r="AF117" s="905">
        <v>2663734</v>
      </c>
      <c r="AG117" s="903"/>
      <c r="AH117" s="903"/>
      <c r="AI117" s="903"/>
      <c r="AJ117" s="904"/>
      <c r="AK117" s="905">
        <v>2599545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16751</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30748555</v>
      </c>
      <c r="BR119" s="845"/>
      <c r="BS119" s="845"/>
      <c r="BT119" s="845"/>
      <c r="BU119" s="845"/>
      <c r="BV119" s="845">
        <v>33548593</v>
      </c>
      <c r="BW119" s="845"/>
      <c r="BX119" s="845"/>
      <c r="BY119" s="845"/>
      <c r="BZ119" s="845"/>
      <c r="CA119" s="845">
        <v>32909828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8062635</v>
      </c>
      <c r="BR120" s="842"/>
      <c r="BS120" s="842"/>
      <c r="BT120" s="842"/>
      <c r="BU120" s="842"/>
      <c r="BV120" s="842">
        <v>7012681</v>
      </c>
      <c r="BW120" s="842"/>
      <c r="BX120" s="842"/>
      <c r="BY120" s="842"/>
      <c r="BZ120" s="842"/>
      <c r="CA120" s="842">
        <v>6497559</v>
      </c>
      <c r="CB120" s="842"/>
      <c r="CC120" s="842"/>
      <c r="CD120" s="842"/>
      <c r="CE120" s="842"/>
      <c r="CF120" s="866">
        <v>45.2</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341135</v>
      </c>
      <c r="DH120" s="842"/>
      <c r="DI120" s="842"/>
      <c r="DJ120" s="842"/>
      <c r="DK120" s="842"/>
      <c r="DL120" s="842">
        <v>274337</v>
      </c>
      <c r="DM120" s="842"/>
      <c r="DN120" s="842"/>
      <c r="DO120" s="842"/>
      <c r="DP120" s="842"/>
      <c r="DQ120" s="842">
        <v>211742</v>
      </c>
      <c r="DR120" s="842"/>
      <c r="DS120" s="842"/>
      <c r="DT120" s="842"/>
      <c r="DU120" s="842"/>
      <c r="DV120" s="843">
        <v>1.5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2995138</v>
      </c>
      <c r="BR121" s="817"/>
      <c r="BS121" s="817"/>
      <c r="BT121" s="817"/>
      <c r="BU121" s="817"/>
      <c r="BV121" s="817">
        <v>3008599</v>
      </c>
      <c r="BW121" s="817"/>
      <c r="BX121" s="817"/>
      <c r="BY121" s="817"/>
      <c r="BZ121" s="817"/>
      <c r="CA121" s="817">
        <v>2663028</v>
      </c>
      <c r="CB121" s="817"/>
      <c r="CC121" s="817"/>
      <c r="CD121" s="817"/>
      <c r="CE121" s="817"/>
      <c r="CF121" s="875">
        <v>18.5</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20394954</v>
      </c>
      <c r="BR122" s="845"/>
      <c r="BS122" s="845"/>
      <c r="BT122" s="845"/>
      <c r="BU122" s="845"/>
      <c r="BV122" s="845">
        <v>21245950</v>
      </c>
      <c r="BW122" s="845"/>
      <c r="BX122" s="845"/>
      <c r="BY122" s="845"/>
      <c r="BZ122" s="845"/>
      <c r="CA122" s="845">
        <v>20453463</v>
      </c>
      <c r="CB122" s="845"/>
      <c r="CC122" s="845"/>
      <c r="CD122" s="845"/>
      <c r="CE122" s="845"/>
      <c r="CF122" s="846">
        <v>142.4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31452727</v>
      </c>
      <c r="BR123" s="833"/>
      <c r="BS123" s="833"/>
      <c r="BT123" s="833"/>
      <c r="BU123" s="833"/>
      <c r="BV123" s="833">
        <v>31267230</v>
      </c>
      <c r="BW123" s="833"/>
      <c r="BX123" s="833"/>
      <c r="BY123" s="833"/>
      <c r="BZ123" s="833"/>
      <c r="CA123" s="833">
        <v>29614050</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v>16.2</v>
      </c>
      <c r="BW124" s="831"/>
      <c r="BX124" s="831"/>
      <c r="BY124" s="831"/>
      <c r="BZ124" s="831"/>
      <c r="CA124" s="831">
        <v>22.9</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579755</v>
      </c>
      <c r="AB128" s="801"/>
      <c r="AC128" s="801"/>
      <c r="AD128" s="801"/>
      <c r="AE128" s="802"/>
      <c r="AF128" s="803">
        <v>533775</v>
      </c>
      <c r="AG128" s="801"/>
      <c r="AH128" s="801"/>
      <c r="AI128" s="801"/>
      <c r="AJ128" s="802"/>
      <c r="AK128" s="803">
        <v>570042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12.71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15932749</v>
      </c>
      <c r="AB129" s="780"/>
      <c r="AC129" s="780"/>
      <c r="AD129" s="780"/>
      <c r="AE129" s="781"/>
      <c r="AF129" s="782">
        <v>15716174</v>
      </c>
      <c r="AG129" s="780"/>
      <c r="AH129" s="780"/>
      <c r="AI129" s="780"/>
      <c r="AJ129" s="781"/>
      <c r="AK129" s="782">
        <v>15971968</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1625414</v>
      </c>
      <c r="AB130" s="780"/>
      <c r="AC130" s="780"/>
      <c r="AD130" s="780"/>
      <c r="AE130" s="781"/>
      <c r="AF130" s="782">
        <v>1635540</v>
      </c>
      <c r="AG130" s="780"/>
      <c r="AH130" s="780"/>
      <c r="AI130" s="780"/>
      <c r="AJ130" s="781"/>
      <c r="AK130" s="782">
        <v>1611856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14307335</v>
      </c>
      <c r="AB131" s="764"/>
      <c r="AC131" s="764"/>
      <c r="AD131" s="764"/>
      <c r="AE131" s="765"/>
      <c r="AF131" s="766">
        <v>14080634</v>
      </c>
      <c r="AG131" s="764"/>
      <c r="AH131" s="764"/>
      <c r="AI131" s="764"/>
      <c r="AJ131" s="765"/>
      <c r="AK131" s="766">
        <v>14360112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3.9599827639999998</v>
      </c>
      <c r="AB132" s="745"/>
      <c r="AC132" s="745"/>
      <c r="AD132" s="745"/>
      <c r="AE132" s="746"/>
      <c r="AF132" s="747">
        <v>3.5113404689999999</v>
      </c>
      <c r="AG132" s="745"/>
      <c r="AH132" s="745"/>
      <c r="AI132" s="745"/>
      <c r="AJ132" s="746"/>
      <c r="AK132" s="747">
        <v>2.908380706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3.6</v>
      </c>
      <c r="AB133" s="724"/>
      <c r="AC133" s="724"/>
      <c r="AD133" s="724"/>
      <c r="AE133" s="725"/>
      <c r="AF133" s="723">
        <v>3.8</v>
      </c>
      <c r="AG133" s="724"/>
      <c r="AH133" s="724"/>
      <c r="AI133" s="724"/>
      <c r="AJ133" s="725"/>
      <c r="AK133" s="723">
        <v>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8+nQ01mzvj3r1bgTXL2yG7/x2YrvB0ZPMPMX3gEeQPHyWchdE3m/wIEj32F+bojGwxcWl0dD5Jk/FaLIe7jtA==" saltValue="3fgM58UyD0N/rz/TliAc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fcKRbvkdDzAKkRjKrGqvz2+icyJBi9RBAxmNOtyzS6zTB0a9B3yl3tFxYnHaEpacg/rQuSp6QOPDeqsGZOF0g==" saltValue="BaUQs06aDyu7RDZaC4R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Af4jAvyJFcVn7pcRa+gFrhHtw5KP8XnS+zxqCH2mvKfcOytLUhTtSFMbsNnmc5tG6UrkFueQXYddYYIwKJXw==" saltValue="WSW/geCUIubjTzdVeSPM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5896436</v>
      </c>
      <c r="AP9" s="281">
        <v>85185</v>
      </c>
      <c r="AQ9" s="282">
        <v>66486</v>
      </c>
      <c r="AR9" s="283">
        <v>28.1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65210</v>
      </c>
      <c r="AP10" s="284">
        <v>942</v>
      </c>
      <c r="AQ10" s="285">
        <v>6147</v>
      </c>
      <c r="AR10" s="286">
        <v>-84.7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24823</v>
      </c>
      <c r="AP11" s="284">
        <v>359</v>
      </c>
      <c r="AQ11" s="285">
        <v>1219</v>
      </c>
      <c r="AR11" s="286">
        <v>-70.5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247253</v>
      </c>
      <c r="AP13" s="284">
        <v>3572</v>
      </c>
      <c r="AQ13" s="285">
        <v>2955</v>
      </c>
      <c r="AR13" s="286">
        <v>20.9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53005</v>
      </c>
      <c r="AP14" s="284">
        <v>766</v>
      </c>
      <c r="AQ14" s="285">
        <v>1434</v>
      </c>
      <c r="AR14" s="286">
        <v>-46.6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-131515</v>
      </c>
      <c r="AP15" s="284">
        <v>-1900</v>
      </c>
      <c r="AQ15" s="285">
        <v>-3102</v>
      </c>
      <c r="AR15" s="286">
        <v>-38.700000000000003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6155212</v>
      </c>
      <c r="AP16" s="284">
        <v>88924</v>
      </c>
      <c r="AQ16" s="285">
        <v>75147</v>
      </c>
      <c r="AR16" s="286">
        <v>18.3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7.96</v>
      </c>
      <c r="AP21" s="298">
        <v>6.62</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98.9</v>
      </c>
      <c r="AP22" s="303">
        <v>98.3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2367408</v>
      </c>
      <c r="AP32" s="312">
        <v>34202</v>
      </c>
      <c r="AQ32" s="313">
        <v>34847</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91793</v>
      </c>
      <c r="AP35" s="312">
        <v>1326</v>
      </c>
      <c r="AQ35" s="313">
        <v>8260</v>
      </c>
      <c r="AR35" s="314">
        <v>-83.9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140344</v>
      </c>
      <c r="AP36" s="312">
        <v>2028</v>
      </c>
      <c r="AQ36" s="313">
        <v>1689</v>
      </c>
      <c r="AR36" s="314">
        <v>20.100000000000001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748</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-570042</v>
      </c>
      <c r="AP39" s="312">
        <v>-8235</v>
      </c>
      <c r="AQ39" s="313">
        <v>-5762</v>
      </c>
      <c r="AR39" s="314">
        <v>42.9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-1611856</v>
      </c>
      <c r="AP40" s="312">
        <v>-23286</v>
      </c>
      <c r="AQ40" s="313">
        <v>-27609</v>
      </c>
      <c r="AR40" s="314">
        <v>-15.7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417647</v>
      </c>
      <c r="AP41" s="312">
        <v>6034</v>
      </c>
      <c r="AQ41" s="313">
        <v>12179</v>
      </c>
      <c r="AR41" s="314">
        <v>-50.5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1259355</v>
      </c>
      <c r="AN51" s="334">
        <v>17745</v>
      </c>
      <c r="AO51" s="335">
        <v>61.4</v>
      </c>
      <c r="AP51" s="336">
        <v>70166</v>
      </c>
      <c r="AQ51" s="337">
        <v>1.4</v>
      </c>
      <c r="AR51" s="338">
        <v>60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723400</v>
      </c>
      <c r="AN52" s="342">
        <v>10193</v>
      </c>
      <c r="AO52" s="343">
        <v>94.2</v>
      </c>
      <c r="AP52" s="344">
        <v>36115</v>
      </c>
      <c r="AQ52" s="345">
        <v>-6.2</v>
      </c>
      <c r="AR52" s="346">
        <v>100.4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4415297</v>
      </c>
      <c r="AN53" s="334">
        <v>62719</v>
      </c>
      <c r="AO53" s="335">
        <v>253.4</v>
      </c>
      <c r="AP53" s="336">
        <v>70329</v>
      </c>
      <c r="AQ53" s="337">
        <v>0.2</v>
      </c>
      <c r="AR53" s="338">
        <v>253.2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3597558</v>
      </c>
      <c r="AN54" s="342">
        <v>51103</v>
      </c>
      <c r="AO54" s="343">
        <v>401.4</v>
      </c>
      <c r="AP54" s="344">
        <v>39403</v>
      </c>
      <c r="AQ54" s="345">
        <v>9.1</v>
      </c>
      <c r="AR54" s="346">
        <v>392.3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1651784</v>
      </c>
      <c r="AN55" s="334">
        <v>23613</v>
      </c>
      <c r="AO55" s="335">
        <v>-62.4</v>
      </c>
      <c r="AP55" s="336">
        <v>45945</v>
      </c>
      <c r="AQ55" s="337">
        <v>-34.700000000000003</v>
      </c>
      <c r="AR55" s="338">
        <v>-27.7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1127201</v>
      </c>
      <c r="AN56" s="342">
        <v>16114</v>
      </c>
      <c r="AO56" s="343">
        <v>-68.5</v>
      </c>
      <c r="AP56" s="344">
        <v>25180</v>
      </c>
      <c r="AQ56" s="345">
        <v>-36.1</v>
      </c>
      <c r="AR56" s="346">
        <v>-32.4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7298500</v>
      </c>
      <c r="AN57" s="334">
        <v>105061</v>
      </c>
      <c r="AO57" s="335">
        <v>344.9</v>
      </c>
      <c r="AP57" s="336">
        <v>44475</v>
      </c>
      <c r="AQ57" s="337">
        <v>-3.2</v>
      </c>
      <c r="AR57" s="338">
        <v>348.1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6872164</v>
      </c>
      <c r="AN58" s="342">
        <v>98924</v>
      </c>
      <c r="AO58" s="343">
        <v>513.9</v>
      </c>
      <c r="AP58" s="344">
        <v>24780</v>
      </c>
      <c r="AQ58" s="345">
        <v>-1.6</v>
      </c>
      <c r="AR58" s="346">
        <v>515.5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2617988</v>
      </c>
      <c r="AN59" s="334">
        <v>37822</v>
      </c>
      <c r="AO59" s="335">
        <v>-64</v>
      </c>
      <c r="AP59" s="336">
        <v>45982</v>
      </c>
      <c r="AQ59" s="337">
        <v>3.4</v>
      </c>
      <c r="AR59" s="338">
        <v>-67.400000000000006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1927373</v>
      </c>
      <c r="AN60" s="342">
        <v>27845</v>
      </c>
      <c r="AO60" s="343">
        <v>-71.900000000000006</v>
      </c>
      <c r="AP60" s="344">
        <v>25583</v>
      </c>
      <c r="AQ60" s="345">
        <v>3.2</v>
      </c>
      <c r="AR60" s="346">
        <v>-75.099999999999994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3448585</v>
      </c>
      <c r="AN61" s="349">
        <v>49392</v>
      </c>
      <c r="AO61" s="350">
        <v>106.7</v>
      </c>
      <c r="AP61" s="351">
        <v>55379</v>
      </c>
      <c r="AQ61" s="352">
        <v>-6.6</v>
      </c>
      <c r="AR61" s="338">
        <v>113.3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2849539</v>
      </c>
      <c r="AN62" s="342">
        <v>40836</v>
      </c>
      <c r="AO62" s="343">
        <v>173.8</v>
      </c>
      <c r="AP62" s="344">
        <v>30212</v>
      </c>
      <c r="AQ62" s="345">
        <v>-6.3</v>
      </c>
      <c r="AR62" s="346">
        <v>180.1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obBM7gxQa1OycRgf7Gs2Lf9HYMq6Yfz/6YsnEIMPcKyNCxvg43PzXzegRwJ1UxTSQ+PK+dB7jZIbX5eXMgmyw==" saltValue="pYxPRwZqkzKiYI3CtPQ/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mFZDXJyzyMoPYkOgy1+d4HoLn/66oopi1ngeUsAXlxavrF83UGHhpKy11q0snPyQaw3ebnyeYzFsTLvVVPwp2A==" saltValue="jR9DY/u1BcxhghFG70AO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UlA9em7OJbzZ6j2Et3i3ATeo/3nIOzHhWzPE4koUVpqNu6fuZEhETqs8M/1Tc4Y4R3t5bPhq2PCo9abQoe6PoQ==" saltValue="BuffC5nZkvWpw5UAb/DA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11.7</v>
      </c>
      <c r="G47" s="12">
        <v>10.56</v>
      </c>
      <c r="H47" s="12">
        <v>12.45</v>
      </c>
      <c r="I47" s="12">
        <v>13.38</v>
      </c>
      <c r="J47" s="13">
        <v>13.94</v>
      </c>
    </row>
    <row r="48" spans="2:10" ht="57.75" customHeight="1" x14ac:dyDescent="0.15">
      <c r="B48" s="14"/>
      <c r="C48" s="1141" t="s">
        <v>4</v>
      </c>
      <c r="D48" s="1141"/>
      <c r="E48" s="1142"/>
      <c r="F48" s="15">
        <v>2.8</v>
      </c>
      <c r="G48" s="16">
        <v>5.67</v>
      </c>
      <c r="H48" s="16">
        <v>5.21</v>
      </c>
      <c r="I48" s="16">
        <v>4.5199999999999996</v>
      </c>
      <c r="J48" s="17">
        <v>4.43</v>
      </c>
    </row>
    <row r="49" spans="2:10" ht="57.75" customHeight="1" thickBot="1" x14ac:dyDescent="0.2">
      <c r="B49" s="18"/>
      <c r="C49" s="1143" t="s">
        <v>5</v>
      </c>
      <c r="D49" s="1143"/>
      <c r="E49" s="1144"/>
      <c r="F49" s="19">
        <v>0.68</v>
      </c>
      <c r="G49" s="20">
        <v>0.77</v>
      </c>
      <c r="H49" s="20">
        <v>1.4</v>
      </c>
      <c r="I49" s="20" t="s">
        <v>531</v>
      </c>
      <c r="J49" s="21" t="s">
        <v>532</v>
      </c>
    </row>
    <row r="50" spans="2:10" x14ac:dyDescent="0.15"/>
  </sheetData>
  <sheetProtection algorithmName="SHA-512" hashValue="mJJvbQjI7NWATlFf44s07PNxRMUxy3LIXfxrG6C02Nub8jAwrDxIN7d/Dys5+hyGNTadem/iQSM80svrggpr9w==" saltValue="cdiwjDFZny1MbWZMGkb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5.16</v>
      </c>
      <c r="G34" s="33">
        <v>5.37</v>
      </c>
      <c r="H34" s="33">
        <v>5.83</v>
      </c>
      <c r="I34" s="33">
        <v>6.59</v>
      </c>
      <c r="J34" s="34">
        <v>7.35</v>
      </c>
      <c r="K34" s="22"/>
      <c r="L34" s="22"/>
      <c r="M34" s="22"/>
      <c r="N34" s="22"/>
      <c r="O34" s="22"/>
      <c r="P34" s="22"/>
    </row>
    <row r="35" spans="1:16" ht="39" customHeight="1" x14ac:dyDescent="0.15">
      <c r="A35" s="22"/>
      <c r="B35" s="35"/>
      <c r="C35" s="1145" t="s">
        <v>534</v>
      </c>
      <c r="D35" s="1146"/>
      <c r="E35" s="1147"/>
      <c r="F35" s="36">
        <v>5.14</v>
      </c>
      <c r="G35" s="37">
        <v>5.62</v>
      </c>
      <c r="H35" s="37">
        <v>5.38</v>
      </c>
      <c r="I35" s="37">
        <v>4.4000000000000004</v>
      </c>
      <c r="J35" s="38">
        <v>4.57</v>
      </c>
      <c r="K35" s="22"/>
      <c r="L35" s="22"/>
      <c r="M35" s="22"/>
      <c r="N35" s="22"/>
      <c r="O35" s="22"/>
      <c r="P35" s="22"/>
    </row>
    <row r="36" spans="1:16" ht="39" customHeight="1" x14ac:dyDescent="0.15">
      <c r="A36" s="22"/>
      <c r="B36" s="35"/>
      <c r="C36" s="1145" t="s">
        <v>535</v>
      </c>
      <c r="D36" s="1146"/>
      <c r="E36" s="1147"/>
      <c r="F36" s="36">
        <v>2.8</v>
      </c>
      <c r="G36" s="37">
        <v>5.66</v>
      </c>
      <c r="H36" s="37">
        <v>5.2</v>
      </c>
      <c r="I36" s="37">
        <v>4.51</v>
      </c>
      <c r="J36" s="38">
        <v>4.43</v>
      </c>
      <c r="K36" s="22"/>
      <c r="L36" s="22"/>
      <c r="M36" s="22"/>
      <c r="N36" s="22"/>
      <c r="O36" s="22"/>
      <c r="P36" s="22"/>
    </row>
    <row r="37" spans="1:16" ht="39" customHeight="1" x14ac:dyDescent="0.15">
      <c r="A37" s="22"/>
      <c r="B37" s="35"/>
      <c r="C37" s="1145" t="s">
        <v>536</v>
      </c>
      <c r="D37" s="1146"/>
      <c r="E37" s="1147"/>
      <c r="F37" s="36">
        <v>0.83</v>
      </c>
      <c r="G37" s="37">
        <v>0.83</v>
      </c>
      <c r="H37" s="37">
        <v>0.69</v>
      </c>
      <c r="I37" s="37">
        <v>0.87</v>
      </c>
      <c r="J37" s="38">
        <v>0.99</v>
      </c>
      <c r="K37" s="22"/>
      <c r="L37" s="22"/>
      <c r="M37" s="22"/>
      <c r="N37" s="22"/>
      <c r="O37" s="22"/>
      <c r="P37" s="22"/>
    </row>
    <row r="38" spans="1:16" ht="39" customHeight="1" x14ac:dyDescent="0.15">
      <c r="A38" s="22"/>
      <c r="B38" s="35"/>
      <c r="C38" s="1145" t="s">
        <v>537</v>
      </c>
      <c r="D38" s="1146"/>
      <c r="E38" s="1147"/>
      <c r="F38" s="36">
        <v>0.16</v>
      </c>
      <c r="G38" s="37">
        <v>0.19</v>
      </c>
      <c r="H38" s="37">
        <v>0.18</v>
      </c>
      <c r="I38" s="37">
        <v>0.22</v>
      </c>
      <c r="J38" s="38">
        <v>0.22</v>
      </c>
      <c r="K38" s="22"/>
      <c r="L38" s="22"/>
      <c r="M38" s="22"/>
      <c r="N38" s="22"/>
      <c r="O38" s="22"/>
      <c r="P38" s="22"/>
    </row>
    <row r="39" spans="1:16" ht="39" customHeight="1" x14ac:dyDescent="0.15">
      <c r="A39" s="22"/>
      <c r="B39" s="35"/>
      <c r="C39" s="1145" t="s">
        <v>538</v>
      </c>
      <c r="D39" s="1146"/>
      <c r="E39" s="1147"/>
      <c r="F39" s="36">
        <v>0.03</v>
      </c>
      <c r="G39" s="37">
        <v>0.74</v>
      </c>
      <c r="H39" s="37">
        <v>0.77</v>
      </c>
      <c r="I39" s="37">
        <v>0.05</v>
      </c>
      <c r="J39" s="38">
        <v>0.05</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uCdNrTyHJoJLfXlzQRp2gGV2+1/lAh/c/DywpmRFPGPTVXOoJIo8McFy+19pNValPLEuXu7F1m+2/SOBugtw==" saltValue="HYKmO9AtyxzaVrOR/G1l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2319</v>
      </c>
      <c r="L45" s="60">
        <v>2443</v>
      </c>
      <c r="M45" s="60">
        <v>2557</v>
      </c>
      <c r="N45" s="60">
        <v>2465</v>
      </c>
      <c r="O45" s="61">
        <v>2367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102</v>
      </c>
      <c r="L48" s="64">
        <v>97</v>
      </c>
      <c r="M48" s="64">
        <v>96</v>
      </c>
      <c r="N48" s="64">
        <v>78</v>
      </c>
      <c r="O48" s="65">
        <v>92</v>
      </c>
      <c r="P48" s="48"/>
      <c r="Q48" s="48"/>
      <c r="R48" s="48"/>
      <c r="S48" s="48"/>
      <c r="T48" s="48"/>
      <c r="U48" s="48"/>
    </row>
    <row r="49" spans="1:21" ht="30.75" customHeight="1" x14ac:dyDescent="0.15">
      <c r="A49" s="48"/>
      <c r="B49" s="1178"/>
      <c r="C49" s="1179"/>
      <c r="D49" s="62"/>
      <c r="E49" s="1155" t="s">
        <v>14</v>
      </c>
      <c r="F49" s="1155"/>
      <c r="G49" s="1155"/>
      <c r="H49" s="1155"/>
      <c r="I49" s="1155"/>
      <c r="J49" s="1156"/>
      <c r="K49" s="63">
        <v>99</v>
      </c>
      <c r="L49" s="64">
        <v>147</v>
      </c>
      <c r="M49" s="64">
        <v>118</v>
      </c>
      <c r="N49" s="64">
        <v>120</v>
      </c>
      <c r="O49" s="65">
        <v>140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2108</v>
      </c>
      <c r="L52" s="64">
        <v>2134</v>
      </c>
      <c r="M52" s="64">
        <v>2205</v>
      </c>
      <c r="N52" s="64">
        <v>2170</v>
      </c>
      <c r="O52" s="65">
        <v>2182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412</v>
      </c>
      <c r="L53" s="69">
        <v>553</v>
      </c>
      <c r="M53" s="69">
        <v>566</v>
      </c>
      <c r="N53" s="69">
        <v>493</v>
      </c>
      <c r="O53" s="70">
        <v>417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KG5g95ZxjT0ogpOTdYEvd0/XPLQJpewMPyYvtjbUU2rW83iAPKlXZBZi/355dMJ2DcJnxJFPGpAjt1V5dqnmQ==" saltValue="7/77K4XqLvFCa3YJMeJJ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24837</v>
      </c>
      <c r="J41" s="356">
        <v>27113</v>
      </c>
      <c r="K41" s="356">
        <v>26293</v>
      </c>
      <c r="L41" s="356">
        <v>28635</v>
      </c>
      <c r="M41" s="357">
        <v>27778</v>
      </c>
    </row>
    <row r="42" spans="2:13" ht="27.75" customHeight="1" x14ac:dyDescent="0.15">
      <c r="B42" s="1186"/>
      <c r="C42" s="1187"/>
      <c r="D42" s="106"/>
      <c r="E42" s="1190" t="s">
        <v>32</v>
      </c>
      <c r="F42" s="1190"/>
      <c r="G42" s="1190"/>
      <c r="H42" s="1191"/>
      <c r="I42" s="358" t="s">
        <v>488</v>
      </c>
      <c r="J42" s="359" t="s">
        <v>488</v>
      </c>
      <c r="K42" s="359">
        <v>17</v>
      </c>
      <c r="L42" s="359" t="s">
        <v>488</v>
      </c>
      <c r="M42" s="360" t="s">
        <v>488</v>
      </c>
    </row>
    <row r="43" spans="2:13" ht="27.75" customHeight="1" x14ac:dyDescent="0.15">
      <c r="B43" s="1186"/>
      <c r="C43" s="1187"/>
      <c r="D43" s="106"/>
      <c r="E43" s="1190" t="s">
        <v>33</v>
      </c>
      <c r="F43" s="1190"/>
      <c r="G43" s="1190"/>
      <c r="H43" s="1191"/>
      <c r="I43" s="358">
        <v>992</v>
      </c>
      <c r="J43" s="359">
        <v>406</v>
      </c>
      <c r="K43" s="359">
        <v>341</v>
      </c>
      <c r="L43" s="359">
        <v>274</v>
      </c>
      <c r="M43" s="360">
        <v>212</v>
      </c>
    </row>
    <row r="44" spans="2:13" ht="27.75" customHeight="1" x14ac:dyDescent="0.15">
      <c r="B44" s="1186"/>
      <c r="C44" s="1187"/>
      <c r="D44" s="106"/>
      <c r="E44" s="1190" t="s">
        <v>34</v>
      </c>
      <c r="F44" s="1190"/>
      <c r="G44" s="1190"/>
      <c r="H44" s="1191"/>
      <c r="I44" s="358">
        <v>1484</v>
      </c>
      <c r="J44" s="359">
        <v>1348</v>
      </c>
      <c r="K44" s="359">
        <v>1288</v>
      </c>
      <c r="L44" s="359">
        <v>1897</v>
      </c>
      <c r="M44" s="360">
        <v>1989</v>
      </c>
    </row>
    <row r="45" spans="2:13" ht="27.75" customHeight="1" x14ac:dyDescent="0.15">
      <c r="B45" s="1186"/>
      <c r="C45" s="1187"/>
      <c r="D45" s="106"/>
      <c r="E45" s="1190" t="s">
        <v>35</v>
      </c>
      <c r="F45" s="1190"/>
      <c r="G45" s="1190"/>
      <c r="H45" s="1191"/>
      <c r="I45" s="358">
        <v>2767</v>
      </c>
      <c r="J45" s="359">
        <v>2763</v>
      </c>
      <c r="K45" s="359">
        <v>2810</v>
      </c>
      <c r="L45" s="359">
        <v>2742</v>
      </c>
      <c r="M45" s="360">
        <v>2931</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7050</v>
      </c>
      <c r="J50" s="359">
        <v>6899</v>
      </c>
      <c r="K50" s="359">
        <v>8063</v>
      </c>
      <c r="L50" s="359">
        <v>7013</v>
      </c>
      <c r="M50" s="360">
        <v>6498</v>
      </c>
    </row>
    <row r="51" spans="2:13" ht="27.75" customHeight="1" x14ac:dyDescent="0.15">
      <c r="B51" s="1186"/>
      <c r="C51" s="1187"/>
      <c r="D51" s="106"/>
      <c r="E51" s="1190" t="s">
        <v>42</v>
      </c>
      <c r="F51" s="1190"/>
      <c r="G51" s="1190"/>
      <c r="H51" s="1191"/>
      <c r="I51" s="358">
        <v>4462</v>
      </c>
      <c r="J51" s="359">
        <v>3740</v>
      </c>
      <c r="K51" s="359">
        <v>2995</v>
      </c>
      <c r="L51" s="359">
        <v>3009</v>
      </c>
      <c r="M51" s="360">
        <v>2663</v>
      </c>
    </row>
    <row r="52" spans="2:13" ht="27.75" customHeight="1" x14ac:dyDescent="0.15">
      <c r="B52" s="1188"/>
      <c r="C52" s="1189"/>
      <c r="D52" s="106"/>
      <c r="E52" s="1190" t="s">
        <v>43</v>
      </c>
      <c r="F52" s="1190"/>
      <c r="G52" s="1190"/>
      <c r="H52" s="1191"/>
      <c r="I52" s="358">
        <v>19443</v>
      </c>
      <c r="J52" s="359">
        <v>20549</v>
      </c>
      <c r="K52" s="359">
        <v>20395</v>
      </c>
      <c r="L52" s="359">
        <v>21246</v>
      </c>
      <c r="M52" s="360">
        <v>20453</v>
      </c>
    </row>
    <row r="53" spans="2:13" ht="27.75" customHeight="1" thickBot="1" x14ac:dyDescent="0.2">
      <c r="B53" s="1192" t="s">
        <v>19</v>
      </c>
      <c r="C53" s="1193"/>
      <c r="D53" s="110"/>
      <c r="E53" s="1194" t="s">
        <v>44</v>
      </c>
      <c r="F53" s="1194"/>
      <c r="G53" s="1194"/>
      <c r="H53" s="1195"/>
      <c r="I53" s="361">
        <v>-875</v>
      </c>
      <c r="J53" s="362">
        <v>442</v>
      </c>
      <c r="K53" s="362">
        <v>-704</v>
      </c>
      <c r="L53" s="362">
        <v>2281</v>
      </c>
      <c r="M53" s="363">
        <v>3296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Z3Y12HSxB5vXu0KzAXeJ+uZ4q3r87aRsIkmAXc3CBuk/PcI4FTb1KSIxfI24SshNWJWy+KPwVKHCo/p1eWfhw==" saltValue="cIOg/JCdOWKYW0nJG7px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1984</v>
      </c>
      <c r="G55" s="122">
        <v>2103</v>
      </c>
      <c r="H55" s="123">
        <v>2226</v>
      </c>
    </row>
    <row r="56" spans="2:8" ht="52.5" customHeight="1" x14ac:dyDescent="0.15">
      <c r="B56" s="124"/>
      <c r="C56" s="1213" t="s">
        <v>47</v>
      </c>
      <c r="D56" s="1213"/>
      <c r="E56" s="1214"/>
      <c r="F56" s="125">
        <v>494</v>
      </c>
      <c r="G56" s="125">
        <v>695</v>
      </c>
      <c r="H56" s="126">
        <v>832</v>
      </c>
    </row>
    <row r="57" spans="2:8" ht="53.25" customHeight="1" x14ac:dyDescent="0.15">
      <c r="B57" s="124"/>
      <c r="C57" s="1215" t="s">
        <v>48</v>
      </c>
      <c r="D57" s="1215"/>
      <c r="E57" s="1216"/>
      <c r="F57" s="127">
        <v>5585</v>
      </c>
      <c r="G57" s="127">
        <v>4214</v>
      </c>
      <c r="H57" s="128">
        <v>3439</v>
      </c>
    </row>
    <row r="58" spans="2:8" ht="45.75" customHeight="1" x14ac:dyDescent="0.15">
      <c r="B58" s="129"/>
      <c r="C58" s="1203" t="s">
        <v>561</v>
      </c>
      <c r="D58" s="1204"/>
      <c r="E58" s="1205"/>
      <c r="F58" s="130">
        <v>4952</v>
      </c>
      <c r="G58" s="130">
        <v>3628</v>
      </c>
      <c r="H58" s="131">
        <v>2655</v>
      </c>
    </row>
    <row r="59" spans="2:8" ht="45.75" customHeight="1" x14ac:dyDescent="0.15">
      <c r="B59" s="129"/>
      <c r="C59" s="1203" t="s">
        <v>565</v>
      </c>
      <c r="D59" s="1204"/>
      <c r="E59" s="1205"/>
      <c r="F59" s="130">
        <v>152</v>
      </c>
      <c r="G59" s="130">
        <v>73</v>
      </c>
      <c r="H59" s="131">
        <v>232</v>
      </c>
    </row>
    <row r="60" spans="2:8" ht="45.75" customHeight="1" x14ac:dyDescent="0.15">
      <c r="B60" s="129"/>
      <c r="C60" s="1203" t="s">
        <v>562</v>
      </c>
      <c r="D60" s="1204"/>
      <c r="E60" s="1205"/>
      <c r="F60" s="130">
        <v>111</v>
      </c>
      <c r="G60" s="130">
        <v>116</v>
      </c>
      <c r="H60" s="131">
        <v>132</v>
      </c>
    </row>
    <row r="61" spans="2:8" ht="45.75" customHeight="1" x14ac:dyDescent="0.15">
      <c r="B61" s="129"/>
      <c r="C61" s="1203" t="s">
        <v>563</v>
      </c>
      <c r="D61" s="1204"/>
      <c r="E61" s="1205"/>
      <c r="F61" s="130">
        <v>111</v>
      </c>
      <c r="G61" s="130">
        <v>111</v>
      </c>
      <c r="H61" s="131">
        <v>111</v>
      </c>
    </row>
    <row r="62" spans="2:8" ht="45.75" customHeight="1" thickBot="1" x14ac:dyDescent="0.2">
      <c r="B62" s="132"/>
      <c r="C62" s="1206" t="s">
        <v>564</v>
      </c>
      <c r="D62" s="1207"/>
      <c r="E62" s="1208"/>
      <c r="F62" s="133">
        <v>106</v>
      </c>
      <c r="G62" s="133">
        <v>106</v>
      </c>
      <c r="H62" s="134">
        <v>105</v>
      </c>
    </row>
    <row r="63" spans="2:8" ht="52.5" customHeight="1" thickBot="1" x14ac:dyDescent="0.2">
      <c r="B63" s="135"/>
      <c r="C63" s="1209" t="s">
        <v>49</v>
      </c>
      <c r="D63" s="1209"/>
      <c r="E63" s="1210"/>
      <c r="F63" s="136">
        <v>8063</v>
      </c>
      <c r="G63" s="136">
        <v>7013</v>
      </c>
      <c r="H63" s="137">
        <v>6498</v>
      </c>
    </row>
    <row r="64" spans="2:8" x14ac:dyDescent="0.15"/>
  </sheetData>
  <sheetProtection algorithmName="SHA-512" hashValue="LFRt1MytEMSegggxdh1gAV+gEcJPldJtRl0wb/LZWCdH3jxgAC/uOXOBZcdM4Mplzf//Oh2H2Ze2q1Fl3EGoOg==" saltValue="ZGsf+UXnm+yx2sDfxgm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17745</v>
      </c>
      <c r="E3" s="156"/>
      <c r="F3" s="157">
        <v>70166</v>
      </c>
      <c r="G3" s="158"/>
      <c r="H3" s="159"/>
    </row>
    <row r="4" spans="1:8" x14ac:dyDescent="0.15">
      <c r="A4" s="160"/>
      <c r="B4" s="161"/>
      <c r="C4" s="162"/>
      <c r="D4" s="163">
        <v>10193</v>
      </c>
      <c r="E4" s="164"/>
      <c r="F4" s="165">
        <v>36115</v>
      </c>
      <c r="G4" s="166"/>
      <c r="H4" s="167"/>
    </row>
    <row r="5" spans="1:8" x14ac:dyDescent="0.15">
      <c r="A5" s="148" t="s">
        <v>520</v>
      </c>
      <c r="B5" s="153"/>
      <c r="C5" s="154"/>
      <c r="D5" s="155">
        <v>62719</v>
      </c>
      <c r="E5" s="156"/>
      <c r="F5" s="157">
        <v>70329</v>
      </c>
      <c r="G5" s="158"/>
      <c r="H5" s="159"/>
    </row>
    <row r="6" spans="1:8" x14ac:dyDescent="0.15">
      <c r="A6" s="160"/>
      <c r="B6" s="161"/>
      <c r="C6" s="162"/>
      <c r="D6" s="163">
        <v>51103</v>
      </c>
      <c r="E6" s="164"/>
      <c r="F6" s="165">
        <v>39403</v>
      </c>
      <c r="G6" s="166"/>
      <c r="H6" s="167"/>
    </row>
    <row r="7" spans="1:8" x14ac:dyDescent="0.15">
      <c r="A7" s="148" t="s">
        <v>521</v>
      </c>
      <c r="B7" s="153"/>
      <c r="C7" s="154"/>
      <c r="D7" s="155">
        <v>23613</v>
      </c>
      <c r="E7" s="156"/>
      <c r="F7" s="157">
        <v>45945</v>
      </c>
      <c r="G7" s="158"/>
      <c r="H7" s="159"/>
    </row>
    <row r="8" spans="1:8" x14ac:dyDescent="0.15">
      <c r="A8" s="160"/>
      <c r="B8" s="161"/>
      <c r="C8" s="162"/>
      <c r="D8" s="163">
        <v>16114</v>
      </c>
      <c r="E8" s="164"/>
      <c r="F8" s="165">
        <v>25180</v>
      </c>
      <c r="G8" s="166"/>
      <c r="H8" s="167"/>
    </row>
    <row r="9" spans="1:8" x14ac:dyDescent="0.15">
      <c r="A9" s="148" t="s">
        <v>522</v>
      </c>
      <c r="B9" s="153"/>
      <c r="C9" s="154"/>
      <c r="D9" s="155">
        <v>105061</v>
      </c>
      <c r="E9" s="156"/>
      <c r="F9" s="157">
        <v>44475</v>
      </c>
      <c r="G9" s="158"/>
      <c r="H9" s="159"/>
    </row>
    <row r="10" spans="1:8" x14ac:dyDescent="0.15">
      <c r="A10" s="160"/>
      <c r="B10" s="161"/>
      <c r="C10" s="162"/>
      <c r="D10" s="163">
        <v>98924</v>
      </c>
      <c r="E10" s="164"/>
      <c r="F10" s="165">
        <v>24780</v>
      </c>
      <c r="G10" s="166"/>
      <c r="H10" s="167"/>
    </row>
    <row r="11" spans="1:8" x14ac:dyDescent="0.15">
      <c r="A11" s="148" t="s">
        <v>523</v>
      </c>
      <c r="B11" s="153"/>
      <c r="C11" s="154"/>
      <c r="D11" s="155">
        <v>37822</v>
      </c>
      <c r="E11" s="156"/>
      <c r="F11" s="157">
        <v>45982</v>
      </c>
      <c r="G11" s="158"/>
      <c r="H11" s="159"/>
    </row>
    <row r="12" spans="1:8" x14ac:dyDescent="0.15">
      <c r="A12" s="160"/>
      <c r="B12" s="161"/>
      <c r="C12" s="168"/>
      <c r="D12" s="163">
        <v>27845</v>
      </c>
      <c r="E12" s="164"/>
      <c r="F12" s="165">
        <v>25583</v>
      </c>
      <c r="G12" s="166"/>
      <c r="H12" s="167"/>
    </row>
    <row r="13" spans="1:8" x14ac:dyDescent="0.15">
      <c r="A13" s="148"/>
      <c r="B13" s="153"/>
      <c r="C13" s="169"/>
      <c r="D13" s="170">
        <v>49392</v>
      </c>
      <c r="E13" s="171"/>
      <c r="F13" s="172">
        <v>55379</v>
      </c>
      <c r="G13" s="173"/>
      <c r="H13" s="159"/>
    </row>
    <row r="14" spans="1:8" x14ac:dyDescent="0.15">
      <c r="A14" s="160"/>
      <c r="B14" s="161"/>
      <c r="C14" s="162"/>
      <c r="D14" s="163">
        <v>40836</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v>
      </c>
      <c r="C19" s="174">
        <f>ROUND(VALUE(SUBSTITUTE(実質収支比率等に係る経年分析!G$48,"▲","-")),2)</f>
        <v>5.67</v>
      </c>
      <c r="D19" s="174">
        <f>ROUND(VALUE(SUBSTITUTE(実質収支比率等に係る経年分析!H$48,"▲","-")),2)</f>
        <v>5.21</v>
      </c>
      <c r="E19" s="174">
        <f>ROUND(VALUE(SUBSTITUTE(実質収支比率等に係る経年分析!I$48,"▲","-")),2)</f>
        <v>4.5199999999999996</v>
      </c>
      <c r="F19" s="174">
        <f>ROUND(VALUE(SUBSTITUTE(実質収支比率等に係る経年分析!J$48,"▲","-")),2)</f>
        <v>4.43</v>
      </c>
    </row>
    <row r="20" spans="1:11" x14ac:dyDescent="0.15">
      <c r="A20" s="174" t="s">
        <v>53</v>
      </c>
      <c r="B20" s="174">
        <f>ROUND(VALUE(SUBSTITUTE(実質収支比率等に係る経年分析!F$47,"▲","-")),2)</f>
        <v>11.7</v>
      </c>
      <c r="C20" s="174">
        <f>ROUND(VALUE(SUBSTITUTE(実質収支比率等に係る経年分析!G$47,"▲","-")),2)</f>
        <v>10.56</v>
      </c>
      <c r="D20" s="174">
        <f>ROUND(VALUE(SUBSTITUTE(実質収支比率等に係る経年分析!H$47,"▲","-")),2)</f>
        <v>12.45</v>
      </c>
      <c r="E20" s="174">
        <f>ROUND(VALUE(SUBSTITUTE(実質収支比率等に係る経年分析!I$47,"▲","-")),2)</f>
        <v>13.38</v>
      </c>
      <c r="F20" s="174">
        <f>ROUND(VALUE(SUBSTITUTE(実質収支比率等に係る経年分析!J$47,"▲","-")),2)</f>
        <v>13.94</v>
      </c>
    </row>
    <row r="21" spans="1:11" x14ac:dyDescent="0.15">
      <c r="A21" s="174" t="s">
        <v>54</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1.4</v>
      </c>
      <c r="E21" s="174">
        <f>IF(ISNUMBER(VALUE(SUBSTITUTE(実質収支比率等に係る経年分析!I$49,"▲","-"))),ROUND(VALUE(SUBSTITUTE(実質収支比率等に係る経年分析!I$49,"▲","-")),2),NA())</f>
        <v>-0.2</v>
      </c>
      <c r="F21" s="174">
        <f>IF(ISNUMBER(VALUE(SUBSTITUTE(実質収支比率等に係る経年分析!J$49,"▲","-"))),ROUND(VALUE(SUBSTITUTE(実質収支比率等に係る経年分析!J$49,"▲","-")),2),NA())</f>
        <v>-1.49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休日応急診療所特別会計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駐車場特別会計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4.57</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2108</v>
      </c>
      <c r="E42" s="176"/>
      <c r="F42" s="176"/>
      <c r="G42" s="176">
        <f>'実質公債費比率（分子）の構造'!L$52</f>
        <v>2134</v>
      </c>
      <c r="H42" s="176"/>
      <c r="I42" s="176"/>
      <c r="J42" s="176">
        <f>'実質公債費比率（分子）の構造'!M$52</f>
        <v>2205</v>
      </c>
      <c r="K42" s="176"/>
      <c r="L42" s="176"/>
      <c r="M42" s="176">
        <f>'実質公債費比率（分子）の構造'!N$52</f>
        <v>2170</v>
      </c>
      <c r="N42" s="176"/>
      <c r="O42" s="176"/>
      <c r="P42" s="176">
        <f>'実質公債費比率（分子）の構造'!O$52</f>
        <v>2182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99</v>
      </c>
      <c r="C45" s="176"/>
      <c r="D45" s="176"/>
      <c r="E45" s="176">
        <f>'実質公債費比率（分子）の構造'!L$49</f>
        <v>147</v>
      </c>
      <c r="F45" s="176"/>
      <c r="G45" s="176"/>
      <c r="H45" s="176">
        <f>'実質公債費比率（分子）の構造'!M$49</f>
        <v>118</v>
      </c>
      <c r="I45" s="176"/>
      <c r="J45" s="176"/>
      <c r="K45" s="176">
        <f>'実質公債費比率（分子）の構造'!N$49</f>
        <v>120</v>
      </c>
      <c r="L45" s="176"/>
      <c r="M45" s="176"/>
      <c r="N45" s="176">
        <f>'実質公債費比率（分子）の構造'!O$49</f>
        <v>140</v>
      </c>
      <c r="O45" s="176"/>
      <c r="P45" s="176"/>
    </row>
    <row r="46" spans="1:16" x14ac:dyDescent="0.15">
      <c r="A46" s="176" t="s">
        <v>64</v>
      </c>
      <c r="B46" s="176">
        <f>'実質公債費比率（分子）の構造'!K$48</f>
        <v>102</v>
      </c>
      <c r="C46" s="176"/>
      <c r="D46" s="176"/>
      <c r="E46" s="176">
        <f>'実質公債費比率（分子）の構造'!L$48</f>
        <v>97</v>
      </c>
      <c r="F46" s="176"/>
      <c r="G46" s="176"/>
      <c r="H46" s="176">
        <f>'実質公債費比率（分子）の構造'!M$48</f>
        <v>96</v>
      </c>
      <c r="I46" s="176"/>
      <c r="J46" s="176"/>
      <c r="K46" s="176">
        <f>'実質公債費比率（分子）の構造'!N$48</f>
        <v>78</v>
      </c>
      <c r="L46" s="176"/>
      <c r="M46" s="176"/>
      <c r="N46" s="176">
        <f>'実質公債費比率（分子）の構造'!O$48</f>
        <v>92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2319</v>
      </c>
      <c r="C49" s="176"/>
      <c r="D49" s="176"/>
      <c r="E49" s="176">
        <f>'実質公債費比率（分子）の構造'!L$45</f>
        <v>2443</v>
      </c>
      <c r="F49" s="176"/>
      <c r="G49" s="176"/>
      <c r="H49" s="176">
        <f>'実質公債費比率（分子）の構造'!M$45</f>
        <v>2557</v>
      </c>
      <c r="I49" s="176"/>
      <c r="J49" s="176"/>
      <c r="K49" s="176">
        <f>'実質公債費比率（分子）の構造'!N$45</f>
        <v>2465</v>
      </c>
      <c r="L49" s="176"/>
      <c r="M49" s="176"/>
      <c r="N49" s="176">
        <f>'実質公債費比率（分子）の構造'!O$45</f>
        <v>2367</v>
      </c>
      <c r="O49" s="176"/>
      <c r="P49" s="176"/>
    </row>
    <row r="50" spans="1:16" x14ac:dyDescent="0.15">
      <c r="A50" s="176" t="s">
        <v>67</v>
      </c>
      <c r="B50" s="176" t="e">
        <f>NA()</f>
        <v>#N/A</v>
      </c>
      <c r="C50" s="176">
        <f>IF(ISNUMBER('実質公債費比率（分子）の構造'!K$53),'実質公債費比率（分子）の構造'!K$53,NA())</f>
        <v>412</v>
      </c>
      <c r="D50" s="176" t="e">
        <f>NA()</f>
        <v>#N/A</v>
      </c>
      <c r="E50" s="176" t="e">
        <f>NA()</f>
        <v>#N/A</v>
      </c>
      <c r="F50" s="176">
        <f>IF(ISNUMBER('実質公債費比率（分子）の構造'!L$53),'実質公債費比率（分子）の構造'!L$53,NA())</f>
        <v>553</v>
      </c>
      <c r="G50" s="176" t="e">
        <f>NA()</f>
        <v>#N/A</v>
      </c>
      <c r="H50" s="176" t="e">
        <f>NA()</f>
        <v>#N/A</v>
      </c>
      <c r="I50" s="176">
        <f>IF(ISNUMBER('実質公債費比率（分子）の構造'!M$53),'実質公債費比率（分子）の構造'!M$53,NA())</f>
        <v>566</v>
      </c>
      <c r="J50" s="176" t="e">
        <f>NA()</f>
        <v>#N/A</v>
      </c>
      <c r="K50" s="176" t="e">
        <f>NA()</f>
        <v>#N/A</v>
      </c>
      <c r="L50" s="176">
        <f>IF(ISNUMBER('実質公債費比率（分子）の構造'!N$53),'実質公債費比率（分子）の構造'!N$53,NA())</f>
        <v>493</v>
      </c>
      <c r="M50" s="176" t="e">
        <f>NA()</f>
        <v>#N/A</v>
      </c>
      <c r="N50" s="176" t="e">
        <f>NA()</f>
        <v>#N/A</v>
      </c>
      <c r="O50" s="176">
        <f>IF(ISNUMBER('実質公債費比率（分子）の構造'!O$53),'実質公債費比率（分子）の構造'!O$53,NA())</f>
        <v>417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19443</v>
      </c>
      <c r="E56" s="175"/>
      <c r="F56" s="175"/>
      <c r="G56" s="175">
        <f>'将来負担比率（分子）の構造'!J$52</f>
        <v>20549</v>
      </c>
      <c r="H56" s="175"/>
      <c r="I56" s="175"/>
      <c r="J56" s="175">
        <f>'将来負担比率（分子）の構造'!K$52</f>
        <v>20395</v>
      </c>
      <c r="K56" s="175"/>
      <c r="L56" s="175"/>
      <c r="M56" s="175">
        <f>'将来負担比率（分子）の構造'!L$52</f>
        <v>21246</v>
      </c>
      <c r="N56" s="175"/>
      <c r="O56" s="175"/>
      <c r="P56" s="175">
        <f>'将来負担比率（分子）の構造'!M$52</f>
        <v>20453</v>
      </c>
    </row>
    <row r="57" spans="1:16" x14ac:dyDescent="0.15">
      <c r="A57" s="175" t="s">
        <v>42</v>
      </c>
      <c r="B57" s="175"/>
      <c r="C57" s="175"/>
      <c r="D57" s="175">
        <f>'将来負担比率（分子）の構造'!I$51</f>
        <v>4462</v>
      </c>
      <c r="E57" s="175"/>
      <c r="F57" s="175"/>
      <c r="G57" s="175">
        <f>'将来負担比率（分子）の構造'!J$51</f>
        <v>3740</v>
      </c>
      <c r="H57" s="175"/>
      <c r="I57" s="175"/>
      <c r="J57" s="175">
        <f>'将来負担比率（分子）の構造'!K$51</f>
        <v>2995</v>
      </c>
      <c r="K57" s="175"/>
      <c r="L57" s="175"/>
      <c r="M57" s="175">
        <f>'将来負担比率（分子）の構造'!L$51</f>
        <v>3009</v>
      </c>
      <c r="N57" s="175"/>
      <c r="O57" s="175"/>
      <c r="P57" s="175">
        <f>'将来負担比率（分子）の構造'!M$51</f>
        <v>2663</v>
      </c>
    </row>
    <row r="58" spans="1:16" x14ac:dyDescent="0.15">
      <c r="A58" s="175" t="s">
        <v>41</v>
      </c>
      <c r="B58" s="175"/>
      <c r="C58" s="175"/>
      <c r="D58" s="175">
        <f>'将来負担比率（分子）の構造'!I$50</f>
        <v>7050</v>
      </c>
      <c r="E58" s="175"/>
      <c r="F58" s="175"/>
      <c r="G58" s="175">
        <f>'将来負担比率（分子）の構造'!J$50</f>
        <v>6899</v>
      </c>
      <c r="H58" s="175"/>
      <c r="I58" s="175"/>
      <c r="J58" s="175">
        <f>'将来負担比率（分子）の構造'!K$50</f>
        <v>8063</v>
      </c>
      <c r="K58" s="175"/>
      <c r="L58" s="175"/>
      <c r="M58" s="175">
        <f>'将来負担比率（分子）の構造'!L$50</f>
        <v>7013</v>
      </c>
      <c r="N58" s="175"/>
      <c r="O58" s="175"/>
      <c r="P58" s="175">
        <f>'将来負担比率（分子）の構造'!M$50</f>
        <v>6498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2767</v>
      </c>
      <c r="C62" s="175"/>
      <c r="D62" s="175"/>
      <c r="E62" s="175">
        <f>'将来負担比率（分子）の構造'!J$45</f>
        <v>2763</v>
      </c>
      <c r="F62" s="175"/>
      <c r="G62" s="175"/>
      <c r="H62" s="175">
        <f>'将来負担比率（分子）の構造'!K$45</f>
        <v>2810</v>
      </c>
      <c r="I62" s="175"/>
      <c r="J62" s="175"/>
      <c r="K62" s="175">
        <f>'将来負担比率（分子）の構造'!L$45</f>
        <v>2742</v>
      </c>
      <c r="L62" s="175"/>
      <c r="M62" s="175"/>
      <c r="N62" s="175">
        <f>'将来負担比率（分子）の構造'!M$45</f>
        <v>2931</v>
      </c>
      <c r="O62" s="175"/>
      <c r="P62" s="175"/>
    </row>
    <row r="63" spans="1:16" x14ac:dyDescent="0.15">
      <c r="A63" s="175" t="s">
        <v>34</v>
      </c>
      <c r="B63" s="175">
        <f>'将来負担比率（分子）の構造'!I$44</f>
        <v>1484</v>
      </c>
      <c r="C63" s="175"/>
      <c r="D63" s="175"/>
      <c r="E63" s="175">
        <f>'将来負担比率（分子）の構造'!J$44</f>
        <v>1348</v>
      </c>
      <c r="F63" s="175"/>
      <c r="G63" s="175"/>
      <c r="H63" s="175">
        <f>'将来負担比率（分子）の構造'!K$44</f>
        <v>1288</v>
      </c>
      <c r="I63" s="175"/>
      <c r="J63" s="175"/>
      <c r="K63" s="175">
        <f>'将来負担比率（分子）の構造'!L$44</f>
        <v>1897</v>
      </c>
      <c r="L63" s="175"/>
      <c r="M63" s="175"/>
      <c r="N63" s="175">
        <f>'将来負担比率（分子）の構造'!M$44</f>
        <v>1989</v>
      </c>
      <c r="O63" s="175"/>
      <c r="P63" s="175"/>
    </row>
    <row r="64" spans="1:16" x14ac:dyDescent="0.15">
      <c r="A64" s="175" t="s">
        <v>33</v>
      </c>
      <c r="B64" s="175">
        <f>'将来負担比率（分子）の構造'!I$43</f>
        <v>992</v>
      </c>
      <c r="C64" s="175"/>
      <c r="D64" s="175"/>
      <c r="E64" s="175">
        <f>'将来負担比率（分子）の構造'!J$43</f>
        <v>406</v>
      </c>
      <c r="F64" s="175"/>
      <c r="G64" s="175"/>
      <c r="H64" s="175">
        <f>'将来負担比率（分子）の構造'!K$43</f>
        <v>341</v>
      </c>
      <c r="I64" s="175"/>
      <c r="J64" s="175"/>
      <c r="K64" s="175">
        <f>'将来負担比率（分子）の構造'!L$43</f>
        <v>274</v>
      </c>
      <c r="L64" s="175"/>
      <c r="M64" s="175"/>
      <c r="N64" s="175">
        <f>'将来負担比率（分子）の構造'!M$43</f>
        <v>212</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17</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24837</v>
      </c>
      <c r="C66" s="175"/>
      <c r="D66" s="175"/>
      <c r="E66" s="175">
        <f>'将来負担比率（分子）の構造'!J$41</f>
        <v>27113</v>
      </c>
      <c r="F66" s="175"/>
      <c r="G66" s="175"/>
      <c r="H66" s="175">
        <f>'将来負担比率（分子）の構造'!K$41</f>
        <v>26293</v>
      </c>
      <c r="I66" s="175"/>
      <c r="J66" s="175"/>
      <c r="K66" s="175">
        <f>'将来負担比率（分子）の構造'!L$41</f>
        <v>28635</v>
      </c>
      <c r="L66" s="175"/>
      <c r="M66" s="175"/>
      <c r="N66" s="175">
        <f>'将来負担比率（分子）の構造'!M$41</f>
        <v>27778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442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2281</v>
      </c>
      <c r="M67" s="175" t="e">
        <f>NA()</f>
        <v>#N/A</v>
      </c>
      <c r="N67" s="175" t="e">
        <f>NA()</f>
        <v>#N/A</v>
      </c>
      <c r="O67" s="175">
        <f>IF(ISNUMBER('将来負担比率（分子）の構造'!M$53), IF('将来負担比率（分子）の構造'!M$53 &lt; 0, 0, '将来負担比率（分子）の構造'!M$53), NA())</f>
        <v>3296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1984</v>
      </c>
      <c r="C72" s="179">
        <f>基金残高に係る経年分析!G55</f>
        <v>2103</v>
      </c>
      <c r="D72" s="179">
        <f>基金残高に係る経年分析!H55</f>
        <v>2226</v>
      </c>
    </row>
    <row r="73" spans="1:16" x14ac:dyDescent="0.15">
      <c r="A73" s="178" t="s">
        <v>74</v>
      </c>
      <c r="B73" s="179">
        <f>基金残高に係る経年分析!F56</f>
        <v>494</v>
      </c>
      <c r="C73" s="179">
        <f>基金残高に係る経年分析!G56</f>
        <v>695</v>
      </c>
      <c r="D73" s="179">
        <f>基金残高に係る経年分析!H56</f>
        <v>832</v>
      </c>
    </row>
    <row r="74" spans="1:16" x14ac:dyDescent="0.15">
      <c r="A74" s="178" t="s">
        <v>75</v>
      </c>
      <c r="B74" s="179">
        <f>基金残高に係る経年分析!F57</f>
        <v>5585</v>
      </c>
      <c r="C74" s="179">
        <f>基金残高に係る経年分析!G57</f>
        <v>4214</v>
      </c>
      <c r="D74" s="179">
        <f>基金残高に係る経年分析!H57</f>
        <v>3439</v>
      </c>
    </row>
  </sheetData>
  <sheetProtection algorithmName="SHA-512" hashValue="/DIV6O4yL1n1cz7DmXOW5+G7fAgjHZbRYmenCNLZqXhJD84uddn30/RIfXe7IfINB9cVPITjnyXy6XQaXDUisA==" saltValue="ivsAsS/P6r0RR+/lFfRQZ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2025-03-19T07:43:54Z</cp:lastPrinted>
  <dcterms:modified xsi:type="dcterms:W3CDTF">2025-03-26T03:27:44Z</dcterms:modified>
</cp:coreProperties>
</file>