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財政係\90.財政係事務\95.各種照会・報告\10.京都府照会\R7\29.【311（水）〆】令和6年度財政状況資料集の作成について（依頼）\02.回答\"/>
    </mc:Choice>
  </mc:AlternateContent>
  <bookViews>
    <workbookView xWindow="-120" yWindow="-120" windowWidth="29040" windowHeight="15720" firstSheet="10" activeTab="12"/>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E39" i="10"/>
  <c r="AM39" i="10"/>
  <c r="U39" i="10"/>
  <c r="C39" i="10"/>
  <c r="CO38" i="10"/>
  <c r="BE38" i="10"/>
  <c r="AM38" i="10"/>
  <c r="U38" i="10"/>
  <c r="C38" i="10"/>
  <c r="BE37" i="10"/>
  <c r="AM37" i="10"/>
  <c r="U37" i="10"/>
  <c r="C37" i="10"/>
  <c r="BE36" i="10"/>
  <c r="AM36" i="10"/>
  <c r="C36" i="10"/>
  <c r="BE35" i="10"/>
  <c r="C35" i="10"/>
  <c r="CO34" i="10"/>
  <c r="CO35" i="10" s="1"/>
  <c r="CO36" i="10" s="1"/>
  <c r="CO37" i="10" s="1"/>
  <c r="BW34" i="10"/>
  <c r="BW35" i="10" s="1"/>
  <c r="BW36" i="10" s="1"/>
  <c r="BW37" i="10" s="1"/>
  <c r="BW38" i="10" s="1"/>
  <c r="BW39" i="10" s="1"/>
  <c r="BE34" i="10"/>
  <c r="U34" i="10"/>
  <c r="U35" i="10" s="1"/>
  <c r="U36" i="10" s="1"/>
  <c r="C34" i="10"/>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<sst xmlns="http://schemas.openxmlformats.org/spreadsheetml/2006/main" count="1109" uniqueCount="612">
  <si>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</si>
  <si>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</si>
  <si>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</si>
  <si>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</si>
  <si>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</si>
  <si>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</si>
  <si>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</si>
  <si>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</si>
  <si>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</si>
  <si>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</si>
  <si>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</si>
  <si>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</si>
  <si>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</si>
  <si>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</si>
  <si>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</si>
  <si>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</si>
  <si>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</si>
  <si>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</si>
  <si>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</si>
  <si>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</si>
  <si>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</si>
  <si>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</si>
  <si>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</si>
  <si>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</si>
  <si>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</si>
  <si>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</si>
  <si>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</si>
  <si>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</si>
  <si>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</si>
  <si>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</si>
  <si>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</si>
  <si>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</si>
  <si>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</si>
  <si>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</si>
  <si>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</si>
  <si>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</si>
  <si>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</si>
  <si>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</si>
  <si>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</si>
  <si>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</si>
  <si>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</si>
  <si>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</si>
  <si>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</si>
  <si>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</si>
  <si>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</si>
  <si>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</si>
  <si>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</si>
  <si>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</si>
  <si>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</si>
  <si>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</si>
  <si>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</si>
  <si>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</si>
  <si>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</si>
  <si>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</si>
  <si>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</si>
  <si>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</si>
  <si>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</si>
  <si>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</si>
  <si>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</si>
  <si>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</si>
  <si>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</si>
  <si>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</si>
  <si>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</si>
  <si>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</si>
  <si>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</si>
  <si>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</si>
  <si>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</si>
  <si>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</si>
  <si>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</si>
  <si>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</si>
  <si>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</si>
  <si>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</si>
  <si>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</si>
  <si>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</si>
  <si>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</si>
  <si>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</si>
  <si>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</si>
  <si>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</si>
  <si>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</si>
  <si>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京都府</t>
    <phoneticPr fontId="5"/>
  </si>
  <si>
    <t>市町村類型</t>
    <phoneticPr fontId="5"/>
  </si>
  <si>
    <t>Ⅱ－３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</si>
  <si>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</si>
  <si>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</si>
  <si>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</si>
  <si>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</si>
  <si>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</si>
  <si>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</si>
  <si>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</si>
  <si>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</si>
  <si>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</si>
  <si>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</si>
  <si>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</si>
  <si>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</si>
  <si>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城陽市</t>
    <phoneticPr fontId="5"/>
  </si>
  <si>
    <t>地方交付税種地</t>
    <rPh sb="0" eb="2">
      <t>チホウ</t>
    </rPh>
    <rPh sb="2" eb="5">
      <t>コウフゼイ</t>
    </rPh>
    <rPh sb="5" eb="6">
      <t>シュ</t>
    </rPh>
    <rPh sb="6" eb="7">
      <t>チ</t>
    </rPh>
    <phoneticPr fontId="5"/>
  </si>
  <si>
    <t>2-6</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</si>
  <si>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</si>
  <si>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</si>
  <si>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</si>
  <si>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</si>
  <si>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</si>
  <si>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</si>
  <si>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</si>
  <si>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</si>
  <si>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</si>
  <si>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</si>
  <si>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</si>
  <si>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</si>
  <si>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</si>
  <si>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</si>
  <si>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</si>
  <si>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</si>
  <si>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</si>
  <si>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</si>
  <si>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</si>
  <si>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</si>
  <si>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</si>
  <si>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</si>
  <si>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</si>
  <si>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</si>
  <si>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</si>
  <si>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</si>
  <si>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</si>
  <si>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</si>
  <si>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</si>
  <si>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</si>
  <si>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</si>
  <si>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</si>
  <si>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</si>
  <si>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</si>
  <si>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</si>
  <si>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</si>
  <si>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</si>
  <si>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</si>
  <si>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</si>
  <si>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</si>
  <si>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</si>
  <si>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</si>
  <si>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</si>
  <si>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</si>
  <si>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-1.0</t>
    <phoneticPr fontId="5"/>
  </si>
  <si>
    <t>基準財政需要額</t>
    <phoneticPr fontId="25"/>
  </si>
  <si>
    <t>うち日本人(％)</t>
    <phoneticPr fontId="5"/>
  </si>
  <si>
    <t>-1.1</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</si>
  <si>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</si>
  <si>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</si>
  <si>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</si>
  <si>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</si>
  <si>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</si>
  <si>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</si>
  <si>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</si>
  <si>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</si>
  <si>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</si>
  <si>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</si>
  <si>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</si>
  <si>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</si>
  <si>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</si>
  <si>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</si>
  <si>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</si>
  <si>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</si>
  <si>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</si>
  <si>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</si>
  <si>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</si>
  <si>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</si>
  <si>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</si>
  <si>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</si>
  <si>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</si>
  <si>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</si>
  <si>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</si>
  <si>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</si>
  <si>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</si>
  <si>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</si>
  <si>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</si>
  <si>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</si>
  <si>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</si>
  <si>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</si>
  <si>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</si>
  <si>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</si>
  <si>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</si>
  <si>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</si>
  <si>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</si>
  <si>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</si>
  <si>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</si>
  <si>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</si>
  <si>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</si>
  <si>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</si>
  <si>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</si>
  <si>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</si>
  <si>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</si>
  <si>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</si>
  <si>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</si>
  <si>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</si>
  <si>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</si>
  <si>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</si>
  <si>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</si>
  <si>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</si>
  <si>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</si>
  <si>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</si>
  <si>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</si>
  <si>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</si>
  <si>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</si>
  <si>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</si>
  <si>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</si>
  <si>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京都府城陽市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</si>
  <si>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</si>
  <si>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</si>
  <si>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</si>
  <si>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</si>
  <si>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</si>
  <si>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</si>
  <si>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</si>
  <si>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</si>
  <si>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</si>
  <si>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</si>
  <si>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</si>
  <si>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</si>
  <si>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</si>
  <si>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</si>
  <si>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</si>
  <si>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</si>
  <si>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</si>
  <si>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</si>
  <si>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</si>
  <si>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</si>
  <si>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</si>
  <si>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</si>
  <si>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</si>
  <si>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</si>
  <si>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</si>
  <si>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</si>
  <si>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</si>
  <si>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</si>
  <si>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</si>
  <si>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</si>
  <si>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</si>
  <si>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</si>
  <si>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</si>
  <si>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</si>
  <si>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</si>
  <si>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</si>
  <si>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</si>
  <si>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</si>
  <si>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</si>
  <si>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</si>
  <si>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</si>
  <si>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</si>
  <si>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</si>
  <si>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</si>
  <si>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</si>
  <si>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</si>
  <si>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</si>
  <si>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</si>
  <si>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</si>
  <si>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</si>
  <si>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</si>
  <si>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</si>
  <si>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</si>
  <si>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</si>
  <si>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</si>
  <si>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</si>
  <si>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</si>
  <si>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</si>
  <si>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</si>
  <si>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</si>
  <si>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</si>
  <si>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</si>
  <si>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</si>
  <si>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</si>
  <si>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</si>
  <si>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</si>
  <si>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</si>
  <si>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</si>
  <si>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</si>
  <si>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</si>
  <si>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</si>
  <si>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</si>
  <si>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</si>
  <si>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</si>
  <si>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</si>
  <si>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</si>
  <si>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</si>
  <si>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</si>
  <si>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</si>
  <si>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</si>
  <si>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</si>
  <si>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</si>
  <si>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</si>
  <si>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</si>
  <si>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</si>
  <si>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</si>
  <si>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</si>
  <si>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</si>
  <si>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</si>
  <si>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</si>
  <si>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</si>
  <si>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</si>
  <si>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</si>
  <si>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</si>
  <si>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</si>
  <si>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</si>
  <si>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</si>
  <si>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</si>
  <si>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</si>
  <si>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</si>
  <si>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</si>
  <si>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</si>
  <si>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</si>
  <si>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</si>
  <si>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</si>
  <si>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</si>
  <si>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</si>
  <si>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</si>
  <si>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</si>
  <si>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</si>
  <si>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</si>
  <si>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</si>
  <si>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</si>
  <si>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</si>
  <si>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</si>
  <si>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</si>
  <si>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</si>
  <si>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</si>
  <si>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</si>
  <si>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</si>
  <si>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</si>
  <si>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</si>
  <si>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</si>
  <si>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工業用水道</t>
    <phoneticPr fontId="5"/>
  </si>
  <si>
    <t>被保険者数(人)</t>
  </si>
  <si>
    <t>　積立金</t>
    <phoneticPr fontId="5"/>
  </si>
  <si>
    <t>　うち臨時財政対策債</t>
    <phoneticPr fontId="5"/>
  </si>
  <si>
    <t>交通</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</si>
  <si>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</si>
  <si>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</si>
  <si>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</si>
  <si>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</si>
  <si>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</si>
  <si>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</si>
  <si>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</si>
  <si>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</si>
  <si>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</si>
  <si>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</si>
  <si>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</si>
  <si>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</si>
  <si>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</si>
  <si>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</si>
  <si>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</si>
  <si>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</si>
  <si>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</si>
  <si>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</si>
  <si>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</si>
  <si>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</si>
  <si>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</si>
  <si>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</si>
  <si>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京都府城陽市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</si>
  <si>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</si>
  <si>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</si>
  <si>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</si>
  <si>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</si>
  <si>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</si>
  <si>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</si>
  <si>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</si>
  <si>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</si>
  <si>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</si>
  <si>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</si>
  <si>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</si>
  <si>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</si>
  <si>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</si>
  <si>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</si>
  <si>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</si>
  <si>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</si>
  <si>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</si>
  <si>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</si>
  <si>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</si>
  <si>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</si>
  <si>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</si>
  <si>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</si>
  <si>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</si>
  <si>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</si>
  <si>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</si>
  <si>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</si>
  <si>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</si>
  <si>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</si>
  <si>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</si>
  <si>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</si>
  <si>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</si>
  <si>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</si>
  <si>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</si>
  <si>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</si>
  <si>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</si>
  <si>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後期高齢者医療特別会計</t>
    <phoneticPr fontId="5"/>
  </si>
  <si>
    <t>水道事業会計</t>
    <phoneticPr fontId="5"/>
  </si>
  <si>
    <t>法適用企業</t>
    <phoneticPr fontId="5"/>
  </si>
  <si>
    <t>公共下水道事業会計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</si>
  <si>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</si>
  <si>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</si>
  <si>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</si>
  <si>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</si>
  <si>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</si>
  <si>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</si>
  <si>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</si>
  <si>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</si>
  <si>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</si>
  <si>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</si>
  <si>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</si>
  <si>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</si>
  <si>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</si>
  <si>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</si>
  <si>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</si>
  <si>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</si>
  <si>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</si>
  <si>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</si>
  <si>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</si>
  <si>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</si>
  <si>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</si>
  <si>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</si>
  <si>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</si>
  <si>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</si>
  <si>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</si>
  <si>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</si>
  <si>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</si>
  <si>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</si>
  <si>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</si>
  <si>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</si>
  <si>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</si>
  <si>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</si>
  <si>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</si>
  <si>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</si>
  <si>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</si>
  <si>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</si>
  <si>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</si>
  <si>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</si>
  <si>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</si>
  <si>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</si>
  <si>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</si>
  <si>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</si>
  <si>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</si>
  <si>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</si>
  <si>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</si>
  <si>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</si>
  <si>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</si>
  <si>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</si>
  <si>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</si>
  <si>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</si>
  <si>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</si>
  <si>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</si>
  <si>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</si>
  <si>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</si>
  <si>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</si>
  <si>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</si>
  <si>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</si>
  <si>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</si>
  <si>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</si>
  <si>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</si>
  <si>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</si>
  <si>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</si>
  <si>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</si>
  <si>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</si>
  <si>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</si>
  <si>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</si>
  <si>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</si>
  <si>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</si>
  <si>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</si>
  <si>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</si>
  <si>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</si>
  <si>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</si>
  <si>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</si>
  <si>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</si>
  <si>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</si>
  <si>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</si>
  <si>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</si>
  <si>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</si>
  <si>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</si>
  <si>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</si>
  <si>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</si>
  <si>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</si>
  <si>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</si>
  <si>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</si>
  <si>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</si>
  <si>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</si>
  <si>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</si>
  <si>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</si>
  <si>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</si>
  <si>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</si>
  <si>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</si>
  <si>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</si>
  <si>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</si>
  <si>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</si>
  <si>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</si>
  <si>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</si>
  <si>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</si>
  <si>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</si>
  <si>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</si>
  <si>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</si>
  <si>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</si>
  <si>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</si>
  <si>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</si>
  <si>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</si>
  <si>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</si>
  <si>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</si>
  <si>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</si>
  <si>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</si>
  <si>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</si>
  <si>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</si>
  <si>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</si>
  <si>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</si>
  <si>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</si>
  <si>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</si>
  <si>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</si>
  <si>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</si>
  <si>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</si>
  <si>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</si>
  <si>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</si>
  <si>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</si>
  <si>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</si>
  <si>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</si>
  <si>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</si>
  <si>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</si>
  <si>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</si>
  <si>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</si>
  <si>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</si>
  <si>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</si>
  <si>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</si>
  <si>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</si>
  <si>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</si>
  <si>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</si>
  <si>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</si>
  <si>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</si>
  <si>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</si>
  <si>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0.22</t>
  </si>
  <si>
    <t>▲ 0.01</t>
  </si>
  <si>
    <t>水道事業会計</t>
  </si>
  <si>
    <t>介護保険事業特別会計</t>
  </si>
  <si>
    <t>国民健康保険事業特別会計</t>
  </si>
  <si>
    <t>一般会計</t>
  </si>
  <si>
    <t>後期高齢者医療特別会計</t>
  </si>
  <si>
    <t>公共下水道事業会計</t>
  </si>
  <si>
    <t>その他会計（赤字）</t>
  </si>
  <si>
    <t>その他会計（黒字）</t>
  </si>
  <si>
    <t>R02</t>
    <phoneticPr fontId="5"/>
  </si>
  <si>
    <t>R03</t>
    <phoneticPr fontId="5"/>
  </si>
  <si>
    <t>R04</t>
    <phoneticPr fontId="5"/>
  </si>
  <si>
    <t>R05</t>
    <phoneticPr fontId="5"/>
  </si>
  <si>
    <t>R06</t>
    <phoneticPr fontId="5"/>
  </si>
  <si>
    <t>34,735</t>
  </si>
  <si>
    <t>34,443</t>
  </si>
  <si>
    <t>292</t>
  </si>
  <si>
    <t>34,243</t>
  </si>
  <si>
    <t>33,951</t>
  </si>
  <si>
    <t>4,597</t>
  </si>
  <si>
    <t>17,111</t>
  </si>
  <si>
    <t>5,476</t>
  </si>
  <si>
    <t>7,483</t>
  </si>
  <si>
    <t>7,405</t>
  </si>
  <si>
    <t>78</t>
  </si>
  <si>
    <t>7,487</t>
  </si>
  <si>
    <t>7,281</t>
  </si>
  <si>
    <t>206</t>
  </si>
  <si>
    <t>1,829</t>
  </si>
  <si>
    <t>1,783</t>
  </si>
  <si>
    <t>46</t>
  </si>
  <si>
    <t>城南衛生管理組合</t>
  </si>
  <si>
    <t>京都府後期高齢者医療広域連合（一般会計）</t>
  </si>
  <si>
    <t>京都府後期高齢者医療広域連合（特別会計）</t>
  </si>
  <si>
    <t>淀川・木津川水防事務組合（一般会計）</t>
  </si>
  <si>
    <t>京都府自治会館管理組合（一般会計）</t>
  </si>
  <si>
    <t>京都地方税機構（一般会計）</t>
  </si>
  <si>
    <t>5,374</t>
  </si>
  <si>
    <t>5,285</t>
  </si>
  <si>
    <t>90</t>
  </si>
  <si>
    <t>74</t>
  </si>
  <si>
    <t>118</t>
  </si>
  <si>
    <t>6,720</t>
  </si>
  <si>
    <t>1,281</t>
  </si>
  <si>
    <t>1,731</t>
  </si>
  <si>
    <t>1,681</t>
  </si>
  <si>
    <t>50</t>
  </si>
  <si>
    <t>516</t>
  </si>
  <si>
    <t>431,888</t>
  </si>
  <si>
    <t>423,822</t>
  </si>
  <si>
    <t>8,066</t>
  </si>
  <si>
    <t>87</t>
  </si>
  <si>
    <t>13</t>
  </si>
  <si>
    <t>12</t>
  </si>
  <si>
    <t>1</t>
  </si>
  <si>
    <t>98</t>
  </si>
  <si>
    <t>96</t>
  </si>
  <si>
    <t>3</t>
  </si>
  <si>
    <t>2,645</t>
  </si>
  <si>
    <t>2,643</t>
  </si>
  <si>
    <t>2</t>
  </si>
  <si>
    <t>8,196</t>
  </si>
  <si>
    <t/>
  </si>
  <si>
    <t>城陽市民余暇活動センター</t>
  </si>
  <si>
    <t>サンガタウン城陽</t>
  </si>
  <si>
    <t>城南土地開発公社</t>
  </si>
  <si>
    <t>城陽山砂利採取地整備公社</t>
  </si>
  <si>
    <t>30</t>
  </si>
  <si>
    <t>45</t>
  </si>
  <si>
    <t>97</t>
  </si>
  <si>
    <t>40</t>
  </si>
  <si>
    <t>145</t>
  </si>
  <si>
    <t>33</t>
  </si>
  <si>
    <t>1,045</t>
  </si>
  <si>
    <t>84</t>
  </si>
  <si>
    <t>○</t>
  </si>
  <si>
    <t>未来まちづくり基金</t>
    <rPh sb="0" eb="2">
      <t>ミライ</t>
    </rPh>
    <rPh sb="7" eb="9">
      <t>キキン</t>
    </rPh>
    <phoneticPr fontId="5"/>
  </si>
  <si>
    <t>山砂利採取跡地及び周辺公共施設整備基金</t>
    <rPh sb="0" eb="3">
      <t>ヤマジャリ</t>
    </rPh>
    <rPh sb="3" eb="7">
      <t>サイシュアトチ</t>
    </rPh>
    <rPh sb="7" eb="8">
      <t>オヨ</t>
    </rPh>
    <rPh sb="9" eb="11">
      <t>シュウヘン</t>
    </rPh>
    <rPh sb="11" eb="13">
      <t>コウキョウ</t>
    </rPh>
    <rPh sb="13" eb="15">
      <t>シセツ</t>
    </rPh>
    <rPh sb="15" eb="17">
      <t>セイビ</t>
    </rPh>
    <rPh sb="17" eb="19">
      <t>キキン</t>
    </rPh>
    <phoneticPr fontId="2"/>
  </si>
  <si>
    <t>職員退職手当基金</t>
    <rPh sb="0" eb="2">
      <t>ショクイン</t>
    </rPh>
    <rPh sb="2" eb="4">
      <t>タイショク</t>
    </rPh>
    <rPh sb="4" eb="6">
      <t>テアテ</t>
    </rPh>
    <rPh sb="6" eb="8">
      <t>キキン</t>
    </rPh>
    <phoneticPr fontId="2"/>
  </si>
  <si>
    <t>ふるさと城陽応援基金</t>
    <rPh sb="4" eb="6">
      <t>ジョウヨウ</t>
    </rPh>
    <rPh sb="6" eb="8">
      <t>オウエン</t>
    </rPh>
    <rPh sb="8" eb="10">
      <t>キキン</t>
    </rPh>
    <phoneticPr fontId="2"/>
  </si>
  <si>
    <t>公共施設建設基金</t>
    <rPh sb="0" eb="2">
      <t>コウキョウ</t>
    </rPh>
    <rPh sb="2" eb="4">
      <t>シセツ</t>
    </rPh>
    <rPh sb="4" eb="6">
      <t>ケンセツ</t>
    </rPh>
    <rPh sb="6" eb="8">
      <t>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</si>
</sst>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cellStyle name="標準 2 2" xfId="7"/>
    <cellStyle name="標準 2 3" xfId="10"/>
    <cellStyle name="標準 3" xfId="11"/>
    <cellStyle name="標準 4" xfId="5"/>
    <cellStyle name="標準 4_APAHO401600" xfId="1"/>
    <cellStyle name="標準 4_APAHO4019001" xfId="4"/>
    <cellStyle name="標準 4_ZJ08_022012_青森市_2010" xfId="3"/>
    <cellStyle name="標準 6" xfId="8"/>
    <cellStyle name="標準 6_APAHO401000" xfId="9"/>
    <cellStyle name="標準 6_APAHO401200_O-JJ1016-001-3_財政状況資料集(決算状況カード(各会計・関係団体))(Rev2)2" xfId="15"/>
    <cellStyle name="標準 6_APAHO402200_O-JJ1016-001-3_財政状況資料集(決算状況カード(各会計・関係団体))(Rev2)2" xfId="12"/>
    <cellStyle name="標準_【レイアウト】（県）資料３（Ｐ２）　歳出比較分析表" xfId="16"/>
    <cellStyle name="標準_【レイアウト】（市）資料３（Ｐ２）　歳出比較分析表" xfId="17"/>
    <cellStyle name="標準_APAHO251300" xfId="18"/>
    <cellStyle name="標準_APAHO252300" xfId="19"/>
    <cellStyle name="標準_Book1" xfId="13"/>
    <cellStyle name="標準_O-JJ0722-001-3_決算状況カード(各会計・関係団体)_O-JJ1016-001-3_財政状況資料集(決算状況カード(各会計・関係団体))(Rev2)2" xfId="14"/>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45483</c:v>
                </c:pt>
                <c:pt idx="1">
                  <c:v>45945</c:v>
                </c:pt>
                <c:pt idx="2">
                  <c:v>44475</c:v>
                </c:pt>
                <c:pt idx="3">
                  <c:v>45982</c:v>
                </c:pt>
                <c:pt idx="4">
                  <c:v>50538</c:v>
                </c:pt>
              </c:numCache>
            </c:numRef>
          </c:val>
          <c:smooth val="0"/>
          <c:extLst>
            <c:ext xmlns:c16="http://schemas.microsoft.com/office/drawing/2014/chart" uri="{C3380CC4-5D6E-409C-BE32-E72D297353CC}">
              <c16:uniqueId val="{00000000-AA4D-489A-B150-A5F120E68CF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50767</c:v>
                </c:pt>
                <c:pt idx="1">
                  <c:v>72401</c:v>
                </c:pt>
                <c:pt idx="2">
                  <c:v>75137</c:v>
                </c:pt>
                <c:pt idx="3">
                  <c:v>80366</c:v>
                </c:pt>
                <c:pt idx="4">
                  <c:v>63856</c:v>
                </c:pt>
              </c:numCache>
            </c:numRef>
          </c:val>
          <c:smooth val="0"/>
          <c:extLst>
            <c:ext xmlns:c16="http://schemas.microsoft.com/office/drawing/2014/chart" uri="{C3380CC4-5D6E-409C-BE32-E72D297353CC}">
              <c16:uniqueId val="{00000001-AA4D-489A-B150-A5F120E68CF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0.45</c:v>
                </c:pt>
                <c:pt idx="1">
                  <c:v>0.45</c:v>
                </c:pt>
                <c:pt idx="2">
                  <c:v>0.45</c:v>
                </c:pt>
                <c:pt idx="3">
                  <c:v>0.46</c:v>
                </c:pt>
                <c:pt idx="4">
                  <c:v>0.46</c:v>
                </c:pt>
              </c:numCache>
            </c:numRef>
          </c:val>
          <c:extLst>
            <c:ext xmlns:c16="http://schemas.microsoft.com/office/drawing/2014/chart" uri="{C3380CC4-5D6E-409C-BE32-E72D297353CC}">
              <c16:uniqueId val="{00000000-2418-4895-9EDB-DEE3A68F4AFC}"/>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3.92</c:v>
                </c:pt>
                <c:pt idx="1">
                  <c:v>5.29</c:v>
                </c:pt>
                <c:pt idx="2">
                  <c:v>5.41</c:v>
                </c:pt>
                <c:pt idx="3">
                  <c:v>5.15</c:v>
                </c:pt>
                <c:pt idx="4">
                  <c:v>5.0599999999999996</c:v>
                </c:pt>
              </c:numCache>
            </c:numRef>
          </c:val>
          <c:extLst>
            <c:ext xmlns:c16="http://schemas.microsoft.com/office/drawing/2014/chart" uri="{C3380CC4-5D6E-409C-BE32-E72D297353CC}">
              <c16:uniqueId val="{00000001-2418-4895-9EDB-DEE3A68F4AFC}"/>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9.34</c:v>
                </c:pt>
                <c:pt idx="1">
                  <c:v>1.52</c:v>
                </c:pt>
                <c:pt idx="2">
                  <c:v>0.08</c:v>
                </c:pt>
                <c:pt idx="3">
                  <c:v>-0.22</c:v>
                </c:pt>
                <c:pt idx="4">
                  <c:v>-0.01</c:v>
                </c:pt>
              </c:numCache>
            </c:numRef>
          </c:val>
          <c:smooth val="0"/>
          <c:extLst>
            <c:ext xmlns:c16="http://schemas.microsoft.com/office/drawing/2014/chart" uri="{C3380CC4-5D6E-409C-BE32-E72D297353CC}">
              <c16:uniqueId val="{00000002-2418-4895-9EDB-DEE3A68F4AFC}"/>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43B-4A4E-8697-9EACA65A8482}"/>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43B-4A4E-8697-9EACA65A8482}"/>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243B-4A4E-8697-9EACA65A8482}"/>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243B-4A4E-8697-9EACA65A8482}"/>
            </c:ext>
          </c:extLst>
        </c:ser>
        <c:ser>
          <c:idx val="4"/>
          <c:order val="4"/>
          <c:tx>
            <c:strRef>
              <c:f>データシート!$A$31</c:f>
              <c:strCache>
                <c:ptCount val="1"/>
                <c:pt idx="0">
                  <c:v>公共下水道事業会計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4-243B-4A4E-8697-9EACA65A8482}"/>
            </c:ext>
          </c:extLst>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0.18</c:v>
                </c:pt>
                <c:pt idx="2">
                  <c:v>#N/A</c:v>
                </c:pt>
                <c:pt idx="3">
                  <c:v>0.17</c:v>
                </c:pt>
                <c:pt idx="4">
                  <c:v>#N/A</c:v>
                </c:pt>
                <c:pt idx="5">
                  <c:v>0.22</c:v>
                </c:pt>
                <c:pt idx="6">
                  <c:v>#N/A</c:v>
                </c:pt>
                <c:pt idx="7">
                  <c:v>0.22</c:v>
                </c:pt>
                <c:pt idx="8">
                  <c:v>#N/A</c:v>
                </c:pt>
                <c:pt idx="9">
                  <c:v>0.26</c:v>
                </c:pt>
              </c:numCache>
            </c:numRef>
          </c:val>
          <c:extLst>
            <c:ext xmlns:c16="http://schemas.microsoft.com/office/drawing/2014/chart" uri="{C3380CC4-5D6E-409C-BE32-E72D297353CC}">
              <c16:uniqueId val="{00000005-243B-4A4E-8697-9EACA65A8482}"/>
            </c:ext>
          </c:extLst>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0.45</c:v>
                </c:pt>
                <c:pt idx="2">
                  <c:v>#N/A</c:v>
                </c:pt>
                <c:pt idx="3">
                  <c:v>0.44</c:v>
                </c:pt>
                <c:pt idx="4">
                  <c:v>#N/A</c:v>
                </c:pt>
                <c:pt idx="5">
                  <c:v>0.45</c:v>
                </c:pt>
                <c:pt idx="6">
                  <c:v>#N/A</c:v>
                </c:pt>
                <c:pt idx="7">
                  <c:v>0.45</c:v>
                </c:pt>
                <c:pt idx="8">
                  <c:v>#N/A</c:v>
                </c:pt>
                <c:pt idx="9">
                  <c:v>0.45</c:v>
                </c:pt>
              </c:numCache>
            </c:numRef>
          </c:val>
          <c:extLst>
            <c:ext xmlns:c16="http://schemas.microsoft.com/office/drawing/2014/chart" uri="{C3380CC4-5D6E-409C-BE32-E72D297353CC}">
              <c16:uniqueId val="{00000006-243B-4A4E-8697-9EACA65A8482}"/>
            </c:ext>
          </c:extLst>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0.14000000000000001</c:v>
                </c:pt>
                <c:pt idx="2">
                  <c:v>#N/A</c:v>
                </c:pt>
                <c:pt idx="3">
                  <c:v>0.35</c:v>
                </c:pt>
                <c:pt idx="4">
                  <c:v>#N/A</c:v>
                </c:pt>
                <c:pt idx="5">
                  <c:v>0.31</c:v>
                </c:pt>
                <c:pt idx="6">
                  <c:v>#N/A</c:v>
                </c:pt>
                <c:pt idx="7">
                  <c:v>0.43</c:v>
                </c:pt>
                <c:pt idx="8">
                  <c:v>#N/A</c:v>
                </c:pt>
                <c:pt idx="9">
                  <c:v>0.46</c:v>
                </c:pt>
              </c:numCache>
            </c:numRef>
          </c:val>
          <c:extLst>
            <c:ext xmlns:c16="http://schemas.microsoft.com/office/drawing/2014/chart" uri="{C3380CC4-5D6E-409C-BE32-E72D297353CC}">
              <c16:uniqueId val="{00000007-243B-4A4E-8697-9EACA65A8482}"/>
            </c:ext>
          </c:extLst>
        </c:ser>
        <c:ser>
          <c:idx val="8"/>
          <c:order val="8"/>
          <c:tx>
            <c:strRef>
              <c:f>データシート!$A$35</c:f>
              <c:strCache>
                <c:ptCount val="1"/>
                <c:pt idx="0">
                  <c:v>介護保険事業特別会計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0.88</c:v>
                </c:pt>
                <c:pt idx="2">
                  <c:v>#N/A</c:v>
                </c:pt>
                <c:pt idx="3">
                  <c:v>0.67</c:v>
                </c:pt>
                <c:pt idx="4">
                  <c:v>#N/A</c:v>
                </c:pt>
                <c:pt idx="5">
                  <c:v>1.47</c:v>
                </c:pt>
                <c:pt idx="6">
                  <c:v>#N/A</c:v>
                </c:pt>
                <c:pt idx="7">
                  <c:v>1.4</c:v>
                </c:pt>
                <c:pt idx="8">
                  <c:v>#N/A</c:v>
                </c:pt>
                <c:pt idx="9">
                  <c:v>1.21</c:v>
                </c:pt>
              </c:numCache>
            </c:numRef>
          </c:val>
          <c:extLst>
            <c:ext xmlns:c16="http://schemas.microsoft.com/office/drawing/2014/chart" uri="{C3380CC4-5D6E-409C-BE32-E72D297353CC}">
              <c16:uniqueId val="{00000008-243B-4A4E-8697-9EACA65A8482}"/>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14.36</c:v>
                </c:pt>
                <c:pt idx="2">
                  <c:v>#N/A</c:v>
                </c:pt>
                <c:pt idx="3">
                  <c:v>12.47</c:v>
                </c:pt>
                <c:pt idx="4">
                  <c:v>#N/A</c:v>
                </c:pt>
                <c:pt idx="5">
                  <c:v>11.38</c:v>
                </c:pt>
                <c:pt idx="6">
                  <c:v>#N/A</c:v>
                </c:pt>
                <c:pt idx="7">
                  <c:v>11.27</c:v>
                </c:pt>
                <c:pt idx="8">
                  <c:v>#N/A</c:v>
                </c:pt>
                <c:pt idx="9">
                  <c:v>9.83</c:v>
                </c:pt>
              </c:numCache>
            </c:numRef>
          </c:val>
          <c:extLst>
            <c:ext xmlns:c16="http://schemas.microsoft.com/office/drawing/2014/chart" uri="{C3380CC4-5D6E-409C-BE32-E72D297353CC}">
              <c16:uniqueId val="{00000009-243B-4A4E-8697-9EACA65A8482}"/>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2684</c:v>
                </c:pt>
                <c:pt idx="5">
                  <c:v>2638</c:v>
                </c:pt>
                <c:pt idx="8">
                  <c:v>2666</c:v>
                </c:pt>
                <c:pt idx="11">
                  <c:v>2626</c:v>
                </c:pt>
                <c:pt idx="14">
                  <c:v>2461</c:v>
                </c:pt>
              </c:numCache>
            </c:numRef>
          </c:val>
          <c:extLst>
            <c:ext xmlns:c16="http://schemas.microsoft.com/office/drawing/2014/chart" uri="{C3380CC4-5D6E-409C-BE32-E72D297353CC}">
              <c16:uniqueId val="{00000000-44F5-4ADB-9AF2-B670AE70A1A4}"/>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44F5-4ADB-9AF2-B670AE70A1A4}"/>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477</c:v>
                </c:pt>
                <c:pt idx="3">
                  <c:v>470</c:v>
                </c:pt>
                <c:pt idx="6">
                  <c:v>470</c:v>
                </c:pt>
                <c:pt idx="9">
                  <c:v>455</c:v>
                </c:pt>
                <c:pt idx="12">
                  <c:v>452</c:v>
                </c:pt>
              </c:numCache>
            </c:numRef>
          </c:val>
          <c:extLst>
            <c:ext xmlns:c16="http://schemas.microsoft.com/office/drawing/2014/chart" uri="{C3380CC4-5D6E-409C-BE32-E72D297353CC}">
              <c16:uniqueId val="{00000002-44F5-4ADB-9AF2-B670AE70A1A4}"/>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147</c:v>
                </c:pt>
                <c:pt idx="3">
                  <c:v>126</c:v>
                </c:pt>
                <c:pt idx="6">
                  <c:v>128</c:v>
                </c:pt>
                <c:pt idx="9">
                  <c:v>133</c:v>
                </c:pt>
                <c:pt idx="12">
                  <c:v>131</c:v>
                </c:pt>
              </c:numCache>
            </c:numRef>
          </c:val>
          <c:extLst>
            <c:ext xmlns:c16="http://schemas.microsoft.com/office/drawing/2014/chart" uri="{C3380CC4-5D6E-409C-BE32-E72D297353CC}">
              <c16:uniqueId val="{00000003-44F5-4ADB-9AF2-B670AE70A1A4}"/>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574</c:v>
                </c:pt>
                <c:pt idx="3">
                  <c:v>563</c:v>
                </c:pt>
                <c:pt idx="6">
                  <c:v>700</c:v>
                </c:pt>
                <c:pt idx="9">
                  <c:v>605</c:v>
                </c:pt>
                <c:pt idx="12">
                  <c:v>509</c:v>
                </c:pt>
              </c:numCache>
            </c:numRef>
          </c:val>
          <c:extLst>
            <c:ext xmlns:c16="http://schemas.microsoft.com/office/drawing/2014/chart" uri="{C3380CC4-5D6E-409C-BE32-E72D297353CC}">
              <c16:uniqueId val="{00000004-44F5-4ADB-9AF2-B670AE70A1A4}"/>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44F5-4ADB-9AF2-B670AE70A1A4}"/>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44F5-4ADB-9AF2-B670AE70A1A4}"/>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2780</c:v>
                </c:pt>
                <c:pt idx="3">
                  <c:v>2809</c:v>
                </c:pt>
                <c:pt idx="6">
                  <c:v>3033</c:v>
                </c:pt>
                <c:pt idx="9">
                  <c:v>3193</c:v>
                </c:pt>
                <c:pt idx="12">
                  <c:v>3345</c:v>
                </c:pt>
              </c:numCache>
            </c:numRef>
          </c:val>
          <c:extLst>
            <c:ext xmlns:c16="http://schemas.microsoft.com/office/drawing/2014/chart" uri="{C3380CC4-5D6E-409C-BE32-E72D297353CC}">
              <c16:uniqueId val="{00000007-44F5-4ADB-9AF2-B670AE70A1A4}"/>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1294</c:v>
                </c:pt>
                <c:pt idx="2">
                  <c:v>#N/A</c:v>
                </c:pt>
                <c:pt idx="3">
                  <c:v>#N/A</c:v>
                </c:pt>
                <c:pt idx="4">
                  <c:v>1330</c:v>
                </c:pt>
                <c:pt idx="5">
                  <c:v>#N/A</c:v>
                </c:pt>
                <c:pt idx="6">
                  <c:v>#N/A</c:v>
                </c:pt>
                <c:pt idx="7">
                  <c:v>1665</c:v>
                </c:pt>
                <c:pt idx="8">
                  <c:v>#N/A</c:v>
                </c:pt>
                <c:pt idx="9">
                  <c:v>#N/A</c:v>
                </c:pt>
                <c:pt idx="10">
                  <c:v>1760</c:v>
                </c:pt>
                <c:pt idx="11">
                  <c:v>#N/A</c:v>
                </c:pt>
                <c:pt idx="12">
                  <c:v>#N/A</c:v>
                </c:pt>
                <c:pt idx="13">
                  <c:v>1976</c:v>
                </c:pt>
                <c:pt idx="14">
                  <c:v>#N/A</c:v>
                </c:pt>
              </c:numCache>
            </c:numRef>
          </c:val>
          <c:smooth val="0"/>
          <c:extLst>
            <c:ext xmlns:c16="http://schemas.microsoft.com/office/drawing/2014/chart" uri="{C3380CC4-5D6E-409C-BE32-E72D297353CC}">
              <c16:uniqueId val="{00000008-44F5-4ADB-9AF2-B670AE70A1A4}"/>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29441</c:v>
                </c:pt>
                <c:pt idx="5">
                  <c:v>29231</c:v>
                </c:pt>
                <c:pt idx="8">
                  <c:v>28891</c:v>
                </c:pt>
                <c:pt idx="11">
                  <c:v>27849</c:v>
                </c:pt>
                <c:pt idx="14">
                  <c:v>26881</c:v>
                </c:pt>
              </c:numCache>
            </c:numRef>
          </c:val>
          <c:extLst>
            <c:ext xmlns:c16="http://schemas.microsoft.com/office/drawing/2014/chart" uri="{C3380CC4-5D6E-409C-BE32-E72D297353CC}">
              <c16:uniqueId val="{00000000-6BD0-4FC0-B80F-2EBB23828570}"/>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5190</c:v>
                </c:pt>
                <c:pt idx="5">
                  <c:v>5020</c:v>
                </c:pt>
                <c:pt idx="8">
                  <c:v>4932</c:v>
                </c:pt>
                <c:pt idx="11">
                  <c:v>5546</c:v>
                </c:pt>
                <c:pt idx="14">
                  <c:v>6026</c:v>
                </c:pt>
              </c:numCache>
            </c:numRef>
          </c:val>
          <c:extLst>
            <c:ext xmlns:c16="http://schemas.microsoft.com/office/drawing/2014/chart" uri="{C3380CC4-5D6E-409C-BE32-E72D297353CC}">
              <c16:uniqueId val="{00000001-6BD0-4FC0-B80F-2EBB23828570}"/>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8191</c:v>
                </c:pt>
                <c:pt idx="5">
                  <c:v>8644</c:v>
                </c:pt>
                <c:pt idx="8">
                  <c:v>7910</c:v>
                </c:pt>
                <c:pt idx="11">
                  <c:v>6751</c:v>
                </c:pt>
                <c:pt idx="14">
                  <c:v>6333</c:v>
                </c:pt>
              </c:numCache>
            </c:numRef>
          </c:val>
          <c:extLst>
            <c:ext xmlns:c16="http://schemas.microsoft.com/office/drawing/2014/chart" uri="{C3380CC4-5D6E-409C-BE32-E72D297353CC}">
              <c16:uniqueId val="{00000002-6BD0-4FC0-B80F-2EBB23828570}"/>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6BD0-4FC0-B80F-2EBB23828570}"/>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6BD0-4FC0-B80F-2EBB23828570}"/>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6BD0-4FC0-B80F-2EBB23828570}"/>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2135</c:v>
                </c:pt>
                <c:pt idx="3">
                  <c:v>2159</c:v>
                </c:pt>
                <c:pt idx="6">
                  <c:v>2239</c:v>
                </c:pt>
                <c:pt idx="9">
                  <c:v>2360</c:v>
                </c:pt>
                <c:pt idx="12">
                  <c:v>2474</c:v>
                </c:pt>
              </c:numCache>
            </c:numRef>
          </c:val>
          <c:extLst>
            <c:ext xmlns:c16="http://schemas.microsoft.com/office/drawing/2014/chart" uri="{C3380CC4-5D6E-409C-BE32-E72D297353CC}">
              <c16:uniqueId val="{00000006-6BD0-4FC0-B80F-2EBB23828570}"/>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1367</c:v>
                </c:pt>
                <c:pt idx="3">
                  <c:v>1298</c:v>
                </c:pt>
                <c:pt idx="6">
                  <c:v>1290</c:v>
                </c:pt>
                <c:pt idx="9">
                  <c:v>1333</c:v>
                </c:pt>
                <c:pt idx="12">
                  <c:v>1281</c:v>
                </c:pt>
              </c:numCache>
            </c:numRef>
          </c:val>
          <c:extLst>
            <c:ext xmlns:c16="http://schemas.microsoft.com/office/drawing/2014/chart" uri="{C3380CC4-5D6E-409C-BE32-E72D297353CC}">
              <c16:uniqueId val="{00000007-6BD0-4FC0-B80F-2EBB23828570}"/>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4537</c:v>
                </c:pt>
                <c:pt idx="3">
                  <c:v>4673</c:v>
                </c:pt>
                <c:pt idx="6">
                  <c:v>4995</c:v>
                </c:pt>
                <c:pt idx="9">
                  <c:v>4815</c:v>
                </c:pt>
                <c:pt idx="12">
                  <c:v>5476</c:v>
                </c:pt>
              </c:numCache>
            </c:numRef>
          </c:val>
          <c:extLst>
            <c:ext xmlns:c16="http://schemas.microsoft.com/office/drawing/2014/chart" uri="{C3380CC4-5D6E-409C-BE32-E72D297353CC}">
              <c16:uniqueId val="{00000008-6BD0-4FC0-B80F-2EBB23828570}"/>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9279</c:v>
                </c:pt>
                <c:pt idx="3">
                  <c:v>9252</c:v>
                </c:pt>
                <c:pt idx="6">
                  <c:v>8787</c:v>
                </c:pt>
                <c:pt idx="9">
                  <c:v>8330</c:v>
                </c:pt>
                <c:pt idx="12">
                  <c:v>7879</c:v>
                </c:pt>
              </c:numCache>
            </c:numRef>
          </c:val>
          <c:extLst>
            <c:ext xmlns:c16="http://schemas.microsoft.com/office/drawing/2014/chart" uri="{C3380CC4-5D6E-409C-BE32-E72D297353CC}">
              <c16:uniqueId val="{00000009-6BD0-4FC0-B80F-2EBB23828570}"/>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40252</c:v>
                </c:pt>
                <c:pt idx="3">
                  <c:v>40880</c:v>
                </c:pt>
                <c:pt idx="6">
                  <c:v>40521</c:v>
                </c:pt>
                <c:pt idx="9">
                  <c:v>40352</c:v>
                </c:pt>
                <c:pt idx="12">
                  <c:v>39262</c:v>
                </c:pt>
              </c:numCache>
            </c:numRef>
          </c:val>
          <c:extLst>
            <c:ext xmlns:c16="http://schemas.microsoft.com/office/drawing/2014/chart" uri="{C3380CC4-5D6E-409C-BE32-E72D297353CC}">
              <c16:uniqueId val="{0000000A-6BD0-4FC0-B80F-2EBB23828570}"/>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14748</c:v>
                </c:pt>
                <c:pt idx="2">
                  <c:v>#N/A</c:v>
                </c:pt>
                <c:pt idx="3">
                  <c:v>#N/A</c:v>
                </c:pt>
                <c:pt idx="4">
                  <c:v>15367</c:v>
                </c:pt>
                <c:pt idx="5">
                  <c:v>#N/A</c:v>
                </c:pt>
                <c:pt idx="6">
                  <c:v>#N/A</c:v>
                </c:pt>
                <c:pt idx="7">
                  <c:v>16098</c:v>
                </c:pt>
                <c:pt idx="8">
                  <c:v>#N/A</c:v>
                </c:pt>
                <c:pt idx="9">
                  <c:v>#N/A</c:v>
                </c:pt>
                <c:pt idx="10">
                  <c:v>17044</c:v>
                </c:pt>
                <c:pt idx="11">
                  <c:v>#N/A</c:v>
                </c:pt>
                <c:pt idx="12">
                  <c:v>#N/A</c:v>
                </c:pt>
                <c:pt idx="13">
                  <c:v>17131</c:v>
                </c:pt>
                <c:pt idx="14">
                  <c:v>#N/A</c:v>
                </c:pt>
              </c:numCache>
            </c:numRef>
          </c:val>
          <c:smooth val="0"/>
          <c:extLst>
            <c:ext xmlns:c16="http://schemas.microsoft.com/office/drawing/2014/chart" uri="{C3380CC4-5D6E-409C-BE32-E72D297353CC}">
              <c16:uniqueId val="{0000000B-6BD0-4FC0-B80F-2EBB23828570}"/>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897</c:v>
                </c:pt>
                <c:pt idx="1">
                  <c:v>860</c:v>
                </c:pt>
                <c:pt idx="2">
                  <c:v>857</c:v>
                </c:pt>
              </c:numCache>
            </c:numRef>
          </c:val>
          <c:extLst>
            <c:ext xmlns:c16="http://schemas.microsoft.com/office/drawing/2014/chart" uri="{C3380CC4-5D6E-409C-BE32-E72D297353CC}">
              <c16:uniqueId val="{00000000-974E-4BEC-AD69-DCD6A93C5769}"/>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359</c:v>
                </c:pt>
                <c:pt idx="1">
                  <c:v>83</c:v>
                </c:pt>
                <c:pt idx="2">
                  <c:v>193</c:v>
                </c:pt>
              </c:numCache>
            </c:numRef>
          </c:val>
          <c:extLst>
            <c:ext xmlns:c16="http://schemas.microsoft.com/office/drawing/2014/chart" uri="{C3380CC4-5D6E-409C-BE32-E72D297353CC}">
              <c16:uniqueId val="{00000001-974E-4BEC-AD69-DCD6A93C5769}"/>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4451</c:v>
                </c:pt>
                <c:pt idx="1">
                  <c:v>3837</c:v>
                </c:pt>
                <c:pt idx="2">
                  <c:v>3685</c:v>
                </c:pt>
              </c:numCache>
            </c:numRef>
          </c:val>
          <c:extLst>
            <c:ext xmlns:c16="http://schemas.microsoft.com/office/drawing/2014/chart" uri="{C3380CC4-5D6E-409C-BE32-E72D297353CC}">
              <c16:uniqueId val="{00000002-974E-4BEC-AD69-DCD6A93C5769}"/>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実質公債費比率は、前年度から</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ポイント悪化し、</a:t>
          </a:r>
          <a:r>
            <a:rPr kumimoji="1" lang="en-US" altLang="ja-JP" sz="1400">
              <a:latin typeface="ＭＳ ゴシック" pitchFamily="49" charset="-128"/>
              <a:ea typeface="ＭＳ ゴシック" pitchFamily="49" charset="-128"/>
            </a:rPr>
            <a:t>12.2</a:t>
          </a:r>
          <a:r>
            <a:rPr kumimoji="1" lang="ja-JP" altLang="en-US" sz="1400">
              <a:latin typeface="ＭＳ ゴシック" pitchFamily="49" charset="-128"/>
              <a:ea typeface="ＭＳ ゴシック" pitchFamily="49" charset="-128"/>
            </a:rPr>
            <a:t>％でした。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その要因は、新たなまちづくりに向けた道路整備等に係る地方債の償還が始まったことに伴う元利償還金の増等によるものです。</a:t>
          </a:r>
        </a:p>
        <a:p>
          <a:r>
            <a:rPr kumimoji="1" lang="ja-JP" altLang="en-US" sz="1400">
              <a:latin typeface="ＭＳ ゴシック" pitchFamily="49" charset="-128"/>
              <a:ea typeface="ＭＳ ゴシック" pitchFamily="49" charset="-128"/>
            </a:rPr>
            <a:t>　今後も、新たなまちづくりに向けた整備や老朽化した教育施設やインフラ設備の改修・改築などにより、元利償還金の増加が見込まれるため、緊急性や住民ニーズを的確に把握した事業を厳選し、償還額の平準化及び実質公債費比率の上昇の抑制に努めます。</a:t>
          </a: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ここに入力</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将来負担比率は、前年度から</a:t>
          </a:r>
          <a:r>
            <a:rPr kumimoji="1" lang="en-US" altLang="ja-JP" sz="1400">
              <a:latin typeface="ＭＳ ゴシック" pitchFamily="49" charset="-128"/>
              <a:ea typeface="ＭＳ ゴシック" pitchFamily="49" charset="-128"/>
            </a:rPr>
            <a:t>2.8</a:t>
          </a:r>
          <a:r>
            <a:rPr kumimoji="1" lang="ja-JP" altLang="en-US" sz="1400">
              <a:latin typeface="ＭＳ ゴシック" pitchFamily="49" charset="-128"/>
              <a:ea typeface="ＭＳ ゴシック" pitchFamily="49" charset="-128"/>
            </a:rPr>
            <a:t>ポイント良化し、</a:t>
          </a:r>
          <a:r>
            <a:rPr kumimoji="1" lang="en-US" altLang="ja-JP" sz="1400">
              <a:latin typeface="ＭＳ ゴシック" pitchFamily="49" charset="-128"/>
              <a:ea typeface="ＭＳ ゴシック" pitchFamily="49" charset="-128"/>
            </a:rPr>
            <a:t>113.9</a:t>
          </a:r>
          <a:r>
            <a:rPr kumimoji="1" lang="ja-JP" altLang="en-US" sz="1400">
              <a:latin typeface="ＭＳ ゴシック" pitchFamily="49" charset="-128"/>
              <a:ea typeface="ＭＳ ゴシック" pitchFamily="49" charset="-128"/>
            </a:rPr>
            <a:t>％でした。</a:t>
          </a:r>
        </a:p>
        <a:p>
          <a:r>
            <a:rPr kumimoji="1" lang="ja-JP" altLang="en-US" sz="1400">
              <a:latin typeface="ＭＳ ゴシック" pitchFamily="49" charset="-128"/>
              <a:ea typeface="ＭＳ ゴシック" pitchFamily="49" charset="-128"/>
            </a:rPr>
            <a:t>　その要因は、普通交付税の増により、分母となる標準財政規模が増加したことによるものです。</a:t>
          </a:r>
        </a:p>
        <a:p>
          <a:r>
            <a:rPr kumimoji="1" lang="ja-JP" altLang="en-US" sz="1400">
              <a:latin typeface="ＭＳ ゴシック" pitchFamily="49" charset="-128"/>
              <a:ea typeface="ＭＳ ゴシック" pitchFamily="49" charset="-128"/>
            </a:rPr>
            <a:t>　今後も起債事業を精査するなど、将来負担に留意した財政運営に努めます。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京都府城陽市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未来まちづくり基金や山砂利採取跡地及び周辺公共施設整備基金は、新名神高速道路の開通に合わせた都市基盤整備や東部丘陵地開発のため創設した基金で、大規模整備事業に合わせ、基金を活用してい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今後も新名神高速道路の開通に合わせた都市基盤整備や東部丘陵地開発等の大規模事業が進む中、財政調整基金や未来まちづくり基金等について、適正な活用に努めます。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未来まちづくり基金　　　　　　　　　　：未来に向けたまちづくりに活用するものです。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山砂利採取跡地及び周辺公共施設整備基金：山砂利採取跡地及びその周辺の公共施設の整備を行うために活用するものです。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職員退職手当基金　　　　　　　　　　　：職員の退職手当の支給に活用するものです。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ふるさと城陽応援基金　　　　　　　　　：ふるさと納税制度による寄附金を積み立て、寄附者が指定する使途に活用するものです。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公共施設建設基金　　　　　　　　　　　：公共施設の建設に活用するものです。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未来まちづくり基金　　　　　　　　　　：未来に向けたまちづくり事業として、ＪＲ奈良線高速化・複線化事業等へ活用したため、</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減少しています。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山砂利採取跡地及び周辺公共施設整備基金：東部丘陵地及び東部丘陵線整備事業へ活用したため、減少しています。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職員退職手当基金　　　　　　　　　　　：増減はありません。</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ふるさと城陽応援基金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年度においては、取崩額より積立額が大きかったことから、増加しています。</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公共施設建設基金　　　　　　　　　　　：令和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年度においては、積立額より取崩額が大きかったことから、減少しています。</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今後も適正な活用に努めます。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市全体の収支状況により、令和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年度においては積立額より取崩額が大きかったことから、減少しているものです。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財政調整基金については、標準財政規模の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％程度を確保できるように努めます。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普通交付税の追加交付に伴い、今後の地方債償還のために積み立てを行ったため、増加しているものです。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基金の趣旨に則り、償還に充てることとしています。</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京都府城陽市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73,321
72,391
32.71
34,242,716
33,950,562
77,637
16,949,199
39,261,774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113.9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財政力指数は、前年度と同数値となっていますが、依然として類似団体平均を下回っており、厳しい財政状況にあります。</a:t>
          </a:r>
        </a:p>
        <a:p>
          <a:r>
            <a:rPr kumimoji="1" lang="ja-JP" altLang="en-US" sz="1300">
              <a:latin typeface="ＭＳ Ｐゴシック" panose="020B0600070205080204" pitchFamily="50" charset="-128"/>
              <a:ea typeface="ＭＳ Ｐゴシック" panose="020B0600070205080204" pitchFamily="50" charset="-128"/>
            </a:rPr>
            <a:t>　そのため、新名神高速道路の開通に合わせた新たな産業拠点の創出により、バランスのとれた税収増による強固な財政基盤の再構築に取り組んでいます。</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129117</xdr:rowOff>
    </xdr:from>
    <xdr:to>
      <xdr:col>23</xdr:col>
      <xdr:colOff>133350</xdr:colOff>
      <xdr:row>45</xdr:row>
      <xdr:rowOff>154517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013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126594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44044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129117</xdr:rowOff>
    </xdr:from>
    <xdr:to>
      <xdr:col>24</xdr:col>
      <xdr:colOff>12700</xdr:colOff>
      <xdr:row>36</xdr:row>
      <xdr:rowOff>129117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34925</xdr:rowOff>
    </xdr:from>
    <xdr:to>
      <xdr:col>23</xdr:col>
      <xdr:colOff>133350</xdr:colOff>
      <xdr:row>43</xdr:row>
      <xdr:rowOff>34925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114800" y="74072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122360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6980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42</xdr:row>
      <xdr:rowOff>125942</xdr:rowOff>
    </xdr:from>
    <xdr:to>
      <xdr:col>19</xdr:col>
      <xdr:colOff>133350</xdr:colOff>
      <xdr:row>43</xdr:row>
      <xdr:rowOff>34925</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7326842"/>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40</xdr:row>
      <xdr:rowOff>46160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69041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42</xdr:row>
      <xdr:rowOff>65617</xdr:rowOff>
    </xdr:from>
    <xdr:to>
      <xdr:col>15</xdr:col>
      <xdr:colOff>82550</xdr:colOff>
      <xdr:row>42</xdr:row>
      <xdr:rowOff>125942</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7266517"/>
          <a:ext cx="8890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85725</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40</xdr:row>
      <xdr:rowOff>26052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6884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42</xdr:row>
      <xdr:rowOff>45508</xdr:rowOff>
    </xdr:from>
    <xdr:to>
      <xdr:col>11</xdr:col>
      <xdr:colOff>31750</xdr:colOff>
      <xdr:row>42</xdr:row>
      <xdr:rowOff>65617</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72464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40</xdr:row>
      <xdr:rowOff>5944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65617</xdr:rowOff>
    </xdr:from>
    <xdr:to>
      <xdr:col>7</xdr:col>
      <xdr:colOff>31750</xdr:colOff>
      <xdr:row>41</xdr:row>
      <xdr:rowOff>167217</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40</xdr:row>
      <xdr:rowOff>5944</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155575</xdr:rowOff>
    </xdr:from>
    <xdr:to>
      <xdr:col>23</xdr:col>
      <xdr:colOff>184150</xdr:colOff>
      <xdr:row>43</xdr:row>
      <xdr:rowOff>85725</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42</xdr:row>
      <xdr:rowOff>127652</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7328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42</xdr:row>
      <xdr:rowOff>155575</xdr:rowOff>
    </xdr:from>
    <xdr:to>
      <xdr:col>19</xdr:col>
      <xdr:colOff>184150</xdr:colOff>
      <xdr:row>43</xdr:row>
      <xdr:rowOff>85725</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735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43</xdr:row>
      <xdr:rowOff>70502</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7442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42</xdr:row>
      <xdr:rowOff>75142</xdr:rowOff>
    </xdr:from>
    <xdr:to>
      <xdr:col>15</xdr:col>
      <xdr:colOff>133350</xdr:colOff>
      <xdr:row>43</xdr:row>
      <xdr:rowOff>5292</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7276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161519</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7362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42</xdr:row>
      <xdr:rowOff>14817</xdr:rowOff>
    </xdr:from>
    <xdr:to>
      <xdr:col>11</xdr:col>
      <xdr:colOff>82550</xdr:colOff>
      <xdr:row>42</xdr:row>
      <xdr:rowOff>116417</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101194</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166158</xdr:rowOff>
    </xdr:from>
    <xdr:to>
      <xdr:col>7</xdr:col>
      <xdr:colOff>31750</xdr:colOff>
      <xdr:row>42</xdr:row>
      <xdr:rowOff>96308</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7195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81085</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7281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経常収支比率は、前年度から</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０ポイント悪化し、</a:t>
          </a:r>
          <a:r>
            <a:rPr kumimoji="1" lang="en-US" altLang="ja-JP" sz="1300">
              <a:latin typeface="ＭＳ Ｐゴシック" panose="020B0600070205080204" pitchFamily="50" charset="-128"/>
              <a:ea typeface="ＭＳ Ｐゴシック" panose="020B0600070205080204" pitchFamily="50" charset="-128"/>
            </a:rPr>
            <a:t>99.9</a:t>
          </a:r>
          <a:r>
            <a:rPr kumimoji="1" lang="ja-JP" altLang="en-US" sz="1300">
              <a:latin typeface="ＭＳ Ｐゴシック" panose="020B0600070205080204" pitchFamily="50" charset="-128"/>
              <a:ea typeface="ＭＳ Ｐゴシック" panose="020B0600070205080204" pitchFamily="50" charset="-128"/>
            </a:rPr>
            <a:t>％でした。</a:t>
          </a:r>
        </a:p>
        <a:p>
          <a:r>
            <a:rPr kumimoji="1" lang="ja-JP" altLang="en-US" sz="1300">
              <a:latin typeface="ＭＳ Ｐゴシック" panose="020B0600070205080204" pitchFamily="50" charset="-128"/>
              <a:ea typeface="ＭＳ Ｐゴシック" panose="020B0600070205080204" pitchFamily="50" charset="-128"/>
            </a:rPr>
            <a:t>　その要因は、分子となる歳出経常一般財源充当経費における人件費や扶助費等の増加が、分母となる歳入経常一般財源における普通交付税等の増加を上回ったことによるものです。</a:t>
          </a:r>
        </a:p>
        <a:p>
          <a:r>
            <a:rPr kumimoji="1" lang="ja-JP" altLang="en-US" sz="1300">
              <a:latin typeface="ＭＳ Ｐゴシック" panose="020B0600070205080204" pitchFamily="50" charset="-128"/>
              <a:ea typeface="ＭＳ Ｐゴシック" panose="020B0600070205080204" pitchFamily="50" charset="-128"/>
            </a:rPr>
            <a:t>　新名神高速道路の開通に合わせた新たな産業拠点の創出により、分母となる自主財源の増加に取り組んでいます。</a:t>
          </a: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19685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64140"/>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163212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66</xdr:row>
      <xdr:rowOff>16193</xdr:rowOff>
    </xdr:from>
    <xdr:to>
      <xdr:col>23</xdr:col>
      <xdr:colOff>133350</xdr:colOff>
      <xdr:row>66</xdr:row>
      <xdr:rowOff>76518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1331893"/>
          <a:ext cx="838200" cy="60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35259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836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9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65</xdr:row>
      <xdr:rowOff>97155</xdr:rowOff>
    </xdr:from>
    <xdr:to>
      <xdr:col>19</xdr:col>
      <xdr:colOff>133350</xdr:colOff>
      <xdr:row>66</xdr:row>
      <xdr:rowOff>16193</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1241405"/>
          <a:ext cx="889000" cy="90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100347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07302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114300</xdr:rowOff>
    </xdr:from>
    <xdr:to>
      <xdr:col>15</xdr:col>
      <xdr:colOff>82550</xdr:colOff>
      <xdr:row>65</xdr:row>
      <xdr:rowOff>97155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915650"/>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69532</xdr:rowOff>
    </xdr:from>
    <xdr:to>
      <xdr:col>15</xdr:col>
      <xdr:colOff>133350</xdr:colOff>
      <xdr:row>63</xdr:row>
      <xdr:rowOff>171132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9859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6397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63</xdr:row>
      <xdr:rowOff>114300</xdr:rowOff>
    </xdr:from>
    <xdr:to>
      <xdr:col>11</xdr:col>
      <xdr:colOff>31750</xdr:colOff>
      <xdr:row>65</xdr:row>
      <xdr:rowOff>73025</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915650"/>
          <a:ext cx="889000" cy="301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23813</xdr:rowOff>
    </xdr:from>
    <xdr:to>
      <xdr:col>11</xdr:col>
      <xdr:colOff>82550</xdr:colOff>
      <xdr:row>62</xdr:row>
      <xdr:rowOff>125413</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153988</xdr:rowOff>
    </xdr:from>
    <xdr:to>
      <xdr:col>7</xdr:col>
      <xdr:colOff>31750</xdr:colOff>
      <xdr:row>64</xdr:row>
      <xdr:rowOff>84138</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955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94315</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724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66</xdr:row>
      <xdr:rowOff>25718</xdr:rowOff>
    </xdr:from>
    <xdr:to>
      <xdr:col>23</xdr:col>
      <xdr:colOff>184150</xdr:colOff>
      <xdr:row>66</xdr:row>
      <xdr:rowOff>127318</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134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65</xdr:row>
      <xdr:rowOff>93045</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1237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65</xdr:row>
      <xdr:rowOff>136843</xdr:rowOff>
    </xdr:from>
    <xdr:to>
      <xdr:col>19</xdr:col>
      <xdr:colOff>184150</xdr:colOff>
      <xdr:row>66</xdr:row>
      <xdr:rowOff>66993</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12810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66</xdr:row>
      <xdr:rowOff>51770</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13674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65</xdr:row>
      <xdr:rowOff>46355</xdr:rowOff>
    </xdr:from>
    <xdr:to>
      <xdr:col>15</xdr:col>
      <xdr:colOff>133350</xdr:colOff>
      <xdr:row>65</xdr:row>
      <xdr:rowOff>147955</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132732</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127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63</xdr:row>
      <xdr:rowOff>63500</xdr:rowOff>
    </xdr:from>
    <xdr:to>
      <xdr:col>11</xdr:col>
      <xdr:colOff>82550</xdr:colOff>
      <xdr:row>63</xdr:row>
      <xdr:rowOff>165100</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149877</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22225</xdr:rowOff>
    </xdr:from>
    <xdr:to>
      <xdr:col>7</xdr:col>
      <xdr:colOff>31750</xdr:colOff>
      <xdr:row>65</xdr:row>
      <xdr:rowOff>123825</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116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108602</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1252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[129,007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民間で実施可能な部分については、委託化を進め、コストの低減を図っているところであり、今後もその方針を継続していきます。</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28259</xdr:rowOff>
    </xdr:from>
    <xdr:to>
      <xdr:col>23</xdr:col>
      <xdr:colOff>133350</xdr:colOff>
      <xdr:row>89</xdr:row>
      <xdr:rowOff>117235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744259"/>
          <a:ext cx="0" cy="16320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89312</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4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117235</xdr:rowOff>
    </xdr:from>
    <xdr:to>
      <xdr:col>24</xdr:col>
      <xdr:colOff>12700</xdr:colOff>
      <xdr:row>89</xdr:row>
      <xdr:rowOff>117235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376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114636</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487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28259</xdr:rowOff>
    </xdr:from>
    <xdr:to>
      <xdr:col>24</xdr:col>
      <xdr:colOff>12700</xdr:colOff>
      <xdr:row>80</xdr:row>
      <xdr:rowOff>28259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744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80</xdr:row>
      <xdr:rowOff>104685</xdr:rowOff>
    </xdr:from>
    <xdr:to>
      <xdr:col>23</xdr:col>
      <xdr:colOff>133350</xdr:colOff>
      <xdr:row>80</xdr:row>
      <xdr:rowOff>127206</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3820685"/>
          <a:ext cx="838200" cy="22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112265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3828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140188</xdr:rowOff>
    </xdr:from>
    <xdr:to>
      <xdr:col>23</xdr:col>
      <xdr:colOff>184150</xdr:colOff>
      <xdr:row>81</xdr:row>
      <xdr:rowOff>70338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385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80</xdr:row>
      <xdr:rowOff>104685</xdr:rowOff>
    </xdr:from>
    <xdr:to>
      <xdr:col>19</xdr:col>
      <xdr:colOff>133350</xdr:colOff>
      <xdr:row>80</xdr:row>
      <xdr:rowOff>113004</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3820685"/>
          <a:ext cx="889000" cy="8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101659</xdr:rowOff>
    </xdr:from>
    <xdr:to>
      <xdr:col>19</xdr:col>
      <xdr:colOff>184150</xdr:colOff>
      <xdr:row>81</xdr:row>
      <xdr:rowOff>31809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381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16586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9040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80</xdr:row>
      <xdr:rowOff>99991</xdr:rowOff>
    </xdr:from>
    <xdr:to>
      <xdr:col>15</xdr:col>
      <xdr:colOff>82550</xdr:colOff>
      <xdr:row>80</xdr:row>
      <xdr:rowOff>113004</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3815991"/>
          <a:ext cx="889000" cy="130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102538</xdr:rowOff>
    </xdr:from>
    <xdr:to>
      <xdr:col>15</xdr:col>
      <xdr:colOff>133350</xdr:colOff>
      <xdr:row>81</xdr:row>
      <xdr:rowOff>32688</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3818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17465</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90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80</xdr:row>
      <xdr:rowOff>89753</xdr:rowOff>
    </xdr:from>
    <xdr:to>
      <xdr:col>11</xdr:col>
      <xdr:colOff>31750</xdr:colOff>
      <xdr:row>80</xdr:row>
      <xdr:rowOff>99991</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3805753"/>
          <a:ext cx="889000" cy="102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88947</xdr:rowOff>
    </xdr:from>
    <xdr:to>
      <xdr:col>11</xdr:col>
      <xdr:colOff>82550</xdr:colOff>
      <xdr:row>81</xdr:row>
      <xdr:rowOff>19097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380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3874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891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61063</xdr:rowOff>
    </xdr:from>
    <xdr:to>
      <xdr:col>7</xdr:col>
      <xdr:colOff>31750</xdr:colOff>
      <xdr:row>80</xdr:row>
      <xdr:rowOff>162663</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3777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147440</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863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124,556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76406</xdr:rowOff>
    </xdr:from>
    <xdr:to>
      <xdr:col>23</xdr:col>
      <xdr:colOff>184150</xdr:colOff>
      <xdr:row>81</xdr:row>
      <xdr:rowOff>6556</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3792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79</xdr:row>
      <xdr:rowOff>169133</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713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129,007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80</xdr:row>
      <xdr:rowOff>53885</xdr:rowOff>
    </xdr:from>
    <xdr:to>
      <xdr:col>19</xdr:col>
      <xdr:colOff>184150</xdr:colOff>
      <xdr:row>80</xdr:row>
      <xdr:rowOff>155485</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3769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78</xdr:row>
      <xdr:rowOff>165662</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3538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80</xdr:row>
      <xdr:rowOff>62204</xdr:rowOff>
    </xdr:from>
    <xdr:to>
      <xdr:col>15</xdr:col>
      <xdr:colOff>133350</xdr:colOff>
      <xdr:row>80</xdr:row>
      <xdr:rowOff>163804</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778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2531</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3547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80</xdr:row>
      <xdr:rowOff>49191</xdr:rowOff>
    </xdr:from>
    <xdr:to>
      <xdr:col>11</xdr:col>
      <xdr:colOff>82550</xdr:colOff>
      <xdr:row>80</xdr:row>
      <xdr:rowOff>150791</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76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78</xdr:row>
      <xdr:rowOff>160968</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5340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38953</xdr:rowOff>
    </xdr:from>
    <xdr:to>
      <xdr:col>7</xdr:col>
      <xdr:colOff>31750</xdr:colOff>
      <xdr:row>80</xdr:row>
      <xdr:rowOff>140553</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754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78</xdr:row>
      <xdr:rowOff>150730</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5238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ラスパイレス指数は</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99.4</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となり、</a:t>
          </a:r>
          <a:r>
            <a:rPr kumimoji="1" lang="ja-JP"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前年度の</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99.1</a:t>
          </a:r>
          <a:r>
            <a:rPr kumimoji="1" lang="ja-JP"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から</a:t>
          </a:r>
          <a:r>
            <a:rPr kumimoji="1" lang="en-US"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0.3</a:t>
          </a:r>
          <a:r>
            <a:rPr kumimoji="1" lang="ja-JP"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ポイント</a:t>
          </a:r>
          <a:r>
            <a:rPr kumimoji="1" lang="ja-JP" altLang="en-US" sz="1300" baseline="0">
              <a:solidFill>
                <a:schemeClr val="dk1"/>
              </a:solidFill>
              <a:effectLst/>
              <a:latin typeface="ＭＳ Ｐゴシック" panose="020B0600070205080204" pitchFamily="50" charset="-128"/>
              <a:ea typeface="ＭＳ Ｐゴシック" panose="020B0600070205080204" pitchFamily="50" charset="-128"/>
              <a:cs typeface="+mn-cs"/>
            </a:rPr>
            <a:t>増加</a:t>
          </a:r>
          <a:r>
            <a:rPr kumimoji="1" lang="ja-JP" altLang="ja-JP" sz="1300" baseline="0">
              <a:solidFill>
                <a:schemeClr val="dk1"/>
              </a:solidFill>
              <a:effectLst/>
              <a:latin typeface="ＭＳ Ｐゴシック" panose="020B0600070205080204" pitchFamily="50" charset="-128"/>
              <a:ea typeface="ＭＳ Ｐゴシック" panose="020B0600070205080204" pitchFamily="50" charset="-128"/>
              <a:cs typeface="+mn-cs"/>
            </a:rPr>
            <a:t>しています。</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今後も継続して行財政改革を進めることにより、人件費抑制に努めます。</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164193</xdr:rowOff>
    </xdr:from>
    <xdr:to>
      <xdr:col>81</xdr:col>
      <xdr:colOff>44450</xdr:colOff>
      <xdr:row>89</xdr:row>
      <xdr:rowOff>121557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08743"/>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93634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35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38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79120</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5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164193</xdr:rowOff>
    </xdr:from>
    <xdr:to>
      <xdr:col>81</xdr:col>
      <xdr:colOff>133350</xdr:colOff>
      <xdr:row>79</xdr:row>
      <xdr:rowOff>164193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0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48986</xdr:rowOff>
    </xdr:from>
    <xdr:to>
      <xdr:col>81</xdr:col>
      <xdr:colOff>44450</xdr:colOff>
      <xdr:row>85</xdr:row>
      <xdr:rowOff>100693</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622236"/>
          <a:ext cx="838200" cy="517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48277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27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48986</xdr:rowOff>
    </xdr:from>
    <xdr:to>
      <xdr:col>77</xdr:col>
      <xdr:colOff>44450</xdr:colOff>
      <xdr:row>85</xdr:row>
      <xdr:rowOff>66221</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6222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31750</xdr:rowOff>
    </xdr:from>
    <xdr:to>
      <xdr:col>77</xdr:col>
      <xdr:colOff>95250</xdr:colOff>
      <xdr:row>84</xdr:row>
      <xdr:rowOff>133350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143527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20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66221</xdr:rowOff>
    </xdr:from>
    <xdr:to>
      <xdr:col>72</xdr:col>
      <xdr:colOff>203200</xdr:colOff>
      <xdr:row>85</xdr:row>
      <xdr:rowOff>135164</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639471"/>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31750</xdr:rowOff>
    </xdr:from>
    <xdr:to>
      <xdr:col>73</xdr:col>
      <xdr:colOff>44450</xdr:colOff>
      <xdr:row>84</xdr:row>
      <xdr:rowOff>133350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143527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85</xdr:row>
      <xdr:rowOff>135164</xdr:rowOff>
    </xdr:from>
    <xdr:to>
      <xdr:col>68</xdr:col>
      <xdr:colOff>152400</xdr:colOff>
      <xdr:row>85</xdr:row>
      <xdr:rowOff>135164</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70841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48986</xdr:rowOff>
    </xdr:from>
    <xdr:to>
      <xdr:col>68</xdr:col>
      <xdr:colOff>203200</xdr:colOff>
      <xdr:row>84</xdr:row>
      <xdr:rowOff>150586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160763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160763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21970</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59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84</xdr:row>
      <xdr:rowOff>169636</xdr:rowOff>
    </xdr:from>
    <xdr:to>
      <xdr:col>77</xdr:col>
      <xdr:colOff>95250</xdr:colOff>
      <xdr:row>85</xdr:row>
      <xdr:rowOff>99786</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571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84563</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6578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15421</xdr:rowOff>
    </xdr:from>
    <xdr:to>
      <xdr:col>73</xdr:col>
      <xdr:colOff>44450</xdr:colOff>
      <xdr:row>85</xdr:row>
      <xdr:rowOff>117021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101798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6750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85</xdr:row>
      <xdr:rowOff>84364</xdr:rowOff>
    </xdr:from>
    <xdr:to>
      <xdr:col>68</xdr:col>
      <xdr:colOff>203200</xdr:colOff>
      <xdr:row>86</xdr:row>
      <xdr:rowOff>14514</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170741</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84364</xdr:rowOff>
    </xdr:from>
    <xdr:to>
      <xdr:col>64</xdr:col>
      <xdr:colOff>152400</xdr:colOff>
      <xdr:row>86</xdr:row>
      <xdr:rowOff>14514</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657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170741</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743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[6.30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平成</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18</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2</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次定員管理計画を策定し、中長期にわたる職員の年齢構成の是正をはじめとする団塊世代対策など、計画的な定員管理を進めてきたところであり、類似団体平均を下回っています。</a:t>
          </a:r>
          <a:endParaRPr lang="ja-JP" altLang="ja-JP" sz="1300">
            <a:effectLst/>
            <a:latin typeface="ＭＳ Ｐゴシック" panose="020B0600070205080204" pitchFamily="50" charset="-128"/>
            <a:ea typeface="ＭＳ Ｐゴシック" panose="020B0600070205080204" pitchFamily="50" charset="-128"/>
          </a:endParaRPr>
        </a:p>
        <a:p>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今後は、</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令和</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年度に見直しを行った第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次定員管理計画に基づき、適正管理に努めてまいります。</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74719</xdr:rowOff>
    </xdr:from>
    <xdr:to>
      <xdr:col>81</xdr:col>
      <xdr:colOff>44450</xdr:colOff>
      <xdr:row>67</xdr:row>
      <xdr:rowOff>112183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18819"/>
          <a:ext cx="0" cy="15805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84260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112183</xdr:rowOff>
    </xdr:from>
    <xdr:to>
      <xdr:col>81</xdr:col>
      <xdr:colOff>133350</xdr:colOff>
      <xdr:row>67</xdr:row>
      <xdr:rowOff>112183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161096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76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74719</xdr:rowOff>
    </xdr:from>
    <xdr:to>
      <xdr:col>81</xdr:col>
      <xdr:colOff>133350</xdr:colOff>
      <xdr:row>58</xdr:row>
      <xdr:rowOff>74719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1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160126</xdr:rowOff>
    </xdr:from>
    <xdr:to>
      <xdr:col>81</xdr:col>
      <xdr:colOff>44450</xdr:colOff>
      <xdr:row>60</xdr:row>
      <xdr:rowOff>166158</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6179800" y="10447126"/>
          <a:ext cx="8382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169880</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456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152082</xdr:rowOff>
    </xdr:from>
    <xdr:to>
      <xdr:col>77</xdr:col>
      <xdr:colOff>44450</xdr:colOff>
      <xdr:row>60</xdr:row>
      <xdr:rowOff>160126</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439082"/>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8255</xdr:rowOff>
    </xdr:from>
    <xdr:to>
      <xdr:col>77</xdr:col>
      <xdr:colOff>95250</xdr:colOff>
      <xdr:row>61</xdr:row>
      <xdr:rowOff>109855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61</xdr:row>
      <xdr:rowOff>94632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5530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103822</xdr:rowOff>
    </xdr:from>
    <xdr:to>
      <xdr:col>72</xdr:col>
      <xdr:colOff>203200</xdr:colOff>
      <xdr:row>60</xdr:row>
      <xdr:rowOff>152082</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390822"/>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163619</xdr:rowOff>
    </xdr:from>
    <xdr:to>
      <xdr:col>73</xdr:col>
      <xdr:colOff>44450</xdr:colOff>
      <xdr:row>61</xdr:row>
      <xdr:rowOff>93769</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61</xdr:row>
      <xdr:rowOff>78546</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5369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97790</xdr:rowOff>
    </xdr:from>
    <xdr:to>
      <xdr:col>68</xdr:col>
      <xdr:colOff>152400</xdr:colOff>
      <xdr:row>60</xdr:row>
      <xdr:rowOff>103822</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a:off x="13512800" y="10384790"/>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157586</xdr:rowOff>
    </xdr:from>
    <xdr:to>
      <xdr:col>68</xdr:col>
      <xdr:colOff>203200</xdr:colOff>
      <xdr:row>61</xdr:row>
      <xdr:rowOff>87736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61</xdr:row>
      <xdr:rowOff>72513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53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131445</xdr:rowOff>
    </xdr:from>
    <xdr:to>
      <xdr:col>64</xdr:col>
      <xdr:colOff>152400</xdr:colOff>
      <xdr:row>61</xdr:row>
      <xdr:rowOff>61595</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418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61</xdr:row>
      <xdr:rowOff>46372</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504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115358</xdr:rowOff>
    </xdr:from>
    <xdr:to>
      <xdr:col>81</xdr:col>
      <xdr:colOff>95250</xdr:colOff>
      <xdr:row>61</xdr:row>
      <xdr:rowOff>45508</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402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131885</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2474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109326</xdr:rowOff>
    </xdr:from>
    <xdr:to>
      <xdr:col>77</xdr:col>
      <xdr:colOff>95250</xdr:colOff>
      <xdr:row>61</xdr:row>
      <xdr:rowOff>39476</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396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49653</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165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101282</xdr:rowOff>
    </xdr:from>
    <xdr:to>
      <xdr:col>73</xdr:col>
      <xdr:colOff>44450</xdr:colOff>
      <xdr:row>61</xdr:row>
      <xdr:rowOff>31432</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388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41609</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157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53022</xdr:rowOff>
    </xdr:from>
    <xdr:to>
      <xdr:col>68</xdr:col>
      <xdr:colOff>203200</xdr:colOff>
      <xdr:row>60</xdr:row>
      <xdr:rowOff>154622</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3400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164799</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1088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46990</xdr:rowOff>
    </xdr:from>
    <xdr:to>
      <xdr:col>64</xdr:col>
      <xdr:colOff>152400</xdr:colOff>
      <xdr:row>60</xdr:row>
      <xdr:rowOff>148590</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158767</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10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[12.2%]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実質公債費比率は、前年度から</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ポイント悪化し、</a:t>
          </a:r>
          <a:r>
            <a:rPr kumimoji="1" lang="en-US" altLang="ja-JP" sz="1300">
              <a:latin typeface="ＭＳ Ｐゴシック" panose="020B0600070205080204" pitchFamily="50" charset="-128"/>
              <a:ea typeface="ＭＳ Ｐゴシック" panose="020B0600070205080204" pitchFamily="50" charset="-128"/>
            </a:rPr>
            <a:t>12.2</a:t>
          </a:r>
          <a:r>
            <a:rPr kumimoji="1" lang="ja-JP" altLang="en-US" sz="1300">
              <a:latin typeface="ＭＳ Ｐゴシック" panose="020B0600070205080204" pitchFamily="50" charset="-128"/>
              <a:ea typeface="ＭＳ Ｐゴシック" panose="020B0600070205080204" pitchFamily="50" charset="-128"/>
            </a:rPr>
            <a:t>％でした。</a:t>
          </a:r>
        </a:p>
        <a:p>
          <a:r>
            <a:rPr kumimoji="1" lang="ja-JP" altLang="en-US" sz="1300">
              <a:latin typeface="ＭＳ Ｐゴシック" panose="020B0600070205080204" pitchFamily="50" charset="-128"/>
              <a:ea typeface="ＭＳ Ｐゴシック" panose="020B0600070205080204" pitchFamily="50" charset="-128"/>
            </a:rPr>
            <a:t>　その要因は、元利償還金の増等によるものです。</a:t>
          </a:r>
        </a:p>
        <a:p>
          <a:r>
            <a:rPr kumimoji="1" lang="ja-JP" altLang="en-US" sz="1300">
              <a:latin typeface="ＭＳ Ｐゴシック" panose="020B0600070205080204" pitchFamily="50" charset="-128"/>
              <a:ea typeface="ＭＳ Ｐゴシック" panose="020B0600070205080204" pitchFamily="50" charset="-128"/>
            </a:rPr>
            <a:t>　今後も、新たなまちづくりに向けた整備や老朽化した教育施設やインフラ設備の改修・改築などにより、元利償還金の増加が見込まれるため、緊急性や住民ニーズを的確に把握した事業を厳選し、償還額の平準化及び実質公債費比率の上昇の抑制に努めます。</a:t>
          </a: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44</xdr:row>
      <xdr:rowOff>149013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81750"/>
          <a:ext cx="0" cy="13110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121090</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149013</xdr:rowOff>
    </xdr:from>
    <xdr:to>
      <xdr:col>81</xdr:col>
      <xdr:colOff>133350</xdr:colOff>
      <xdr:row>44</xdr:row>
      <xdr:rowOff>149013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43</xdr:row>
      <xdr:rowOff>79163</xdr:rowOff>
    </xdr:from>
    <xdr:to>
      <xdr:col>81</xdr:col>
      <xdr:colOff>44450</xdr:colOff>
      <xdr:row>44</xdr:row>
      <xdr:rowOff>20320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451513"/>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39</xdr:row>
      <xdr:rowOff>149031</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3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132504</xdr:rowOff>
    </xdr:from>
    <xdr:to>
      <xdr:col>81</xdr:col>
      <xdr:colOff>95250</xdr:colOff>
      <xdr:row>41</xdr:row>
      <xdr:rowOff>62654</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43</xdr:row>
      <xdr:rowOff>6773</xdr:rowOff>
    </xdr:from>
    <xdr:to>
      <xdr:col>77</xdr:col>
      <xdr:colOff>44450</xdr:colOff>
      <xdr:row>43</xdr:row>
      <xdr:rowOff>79163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7379123"/>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80873</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67674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42</xdr:row>
      <xdr:rowOff>162137</xdr:rowOff>
    </xdr:from>
    <xdr:to>
      <xdr:col>72</xdr:col>
      <xdr:colOff>203200</xdr:colOff>
      <xdr:row>43</xdr:row>
      <xdr:rowOff>6773</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7363037"/>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80873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42</xdr:row>
      <xdr:rowOff>138006</xdr:rowOff>
    </xdr:from>
    <xdr:to>
      <xdr:col>68</xdr:col>
      <xdr:colOff>152400</xdr:colOff>
      <xdr:row>42</xdr:row>
      <xdr:rowOff>162137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7338906"/>
          <a:ext cx="889000" cy="241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132504</xdr:rowOff>
    </xdr:from>
    <xdr:to>
      <xdr:col>68</xdr:col>
      <xdr:colOff>203200</xdr:colOff>
      <xdr:row>41</xdr:row>
      <xdr:rowOff>62654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72831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1270</xdr:rowOff>
    </xdr:from>
    <xdr:to>
      <xdr:col>64</xdr:col>
      <xdr:colOff>152400</xdr:colOff>
      <xdr:row>41</xdr:row>
      <xdr:rowOff>102870</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3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113047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679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43</xdr:row>
      <xdr:rowOff>140970</xdr:rowOff>
    </xdr:from>
    <xdr:to>
      <xdr:col>81</xdr:col>
      <xdr:colOff>95250</xdr:colOff>
      <xdr:row>44</xdr:row>
      <xdr:rowOff>71120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51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43</xdr:row>
      <xdr:rowOff>113047</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485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43</xdr:row>
      <xdr:rowOff>28363</xdr:rowOff>
    </xdr:from>
    <xdr:to>
      <xdr:col>77</xdr:col>
      <xdr:colOff>95250</xdr:colOff>
      <xdr:row>43</xdr:row>
      <xdr:rowOff>129963</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40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43</xdr:row>
      <xdr:rowOff>114740</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74870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42</xdr:row>
      <xdr:rowOff>127423</xdr:rowOff>
    </xdr:from>
    <xdr:to>
      <xdr:col>73</xdr:col>
      <xdr:colOff>44450</xdr:colOff>
      <xdr:row>43</xdr:row>
      <xdr:rowOff>57573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732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43</xdr:row>
      <xdr:rowOff>42350</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74147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42</xdr:row>
      <xdr:rowOff>111337</xdr:rowOff>
    </xdr:from>
    <xdr:to>
      <xdr:col>68</xdr:col>
      <xdr:colOff>203200</xdr:colOff>
      <xdr:row>43</xdr:row>
      <xdr:rowOff>41487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7312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43</xdr:row>
      <xdr:rowOff>26264</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7398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42</xdr:row>
      <xdr:rowOff>87206</xdr:rowOff>
    </xdr:from>
    <xdr:to>
      <xdr:col>64</xdr:col>
      <xdr:colOff>152400</xdr:colOff>
      <xdr:row>43</xdr:row>
      <xdr:rowOff>17356</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43</xdr:row>
      <xdr:rowOff>2133</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737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[113.9%]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将来負担比率は、前年度から</a:t>
          </a:r>
          <a:r>
            <a:rPr kumimoji="1" lang="en-US" altLang="ja-JP" sz="1300">
              <a:latin typeface="ＭＳ Ｐゴシック" panose="020B0600070205080204" pitchFamily="50" charset="-128"/>
              <a:ea typeface="ＭＳ Ｐゴシック" panose="020B0600070205080204" pitchFamily="50" charset="-128"/>
            </a:rPr>
            <a:t>2.8</a:t>
          </a:r>
          <a:r>
            <a:rPr kumimoji="1" lang="ja-JP" altLang="en-US" sz="1300">
              <a:latin typeface="ＭＳ Ｐゴシック" panose="020B0600070205080204" pitchFamily="50" charset="-128"/>
              <a:ea typeface="ＭＳ Ｐゴシック" panose="020B0600070205080204" pitchFamily="50" charset="-128"/>
            </a:rPr>
            <a:t>ポイント良化し、</a:t>
          </a:r>
          <a:r>
            <a:rPr kumimoji="1" lang="en-US" altLang="ja-JP" sz="1300">
              <a:latin typeface="ＭＳ Ｐゴシック" panose="020B0600070205080204" pitchFamily="50" charset="-128"/>
              <a:ea typeface="ＭＳ Ｐゴシック" panose="020B0600070205080204" pitchFamily="50" charset="-128"/>
            </a:rPr>
            <a:t>113.9</a:t>
          </a:r>
          <a:r>
            <a:rPr kumimoji="1" lang="ja-JP" altLang="en-US" sz="1300">
              <a:latin typeface="ＭＳ Ｐゴシック" panose="020B0600070205080204" pitchFamily="50" charset="-128"/>
              <a:ea typeface="ＭＳ Ｐゴシック" panose="020B0600070205080204" pitchFamily="50" charset="-128"/>
            </a:rPr>
            <a:t>％でした。</a:t>
          </a:r>
        </a:p>
        <a:p>
          <a:r>
            <a:rPr kumimoji="1" lang="ja-JP" altLang="en-US" sz="1300">
              <a:latin typeface="ＭＳ Ｐゴシック" panose="020B0600070205080204" pitchFamily="50" charset="-128"/>
              <a:ea typeface="ＭＳ Ｐゴシック" panose="020B0600070205080204" pitchFamily="50" charset="-128"/>
            </a:rPr>
            <a:t>　その要因は、普通交付税の増により、分母となる標準財政規模が増加したことによるものです。</a:t>
          </a:r>
        </a:p>
        <a:p>
          <a:r>
            <a:rPr kumimoji="1" lang="ja-JP" altLang="en-US" sz="1300">
              <a:latin typeface="ＭＳ Ｐゴシック" panose="020B0600070205080204" pitchFamily="50" charset="-128"/>
              <a:ea typeface="ＭＳ Ｐゴシック" panose="020B0600070205080204" pitchFamily="50" charset="-128"/>
            </a:rPr>
            <a:t>　今後も起債事業を精査するなど、将来負担に留意した財政運営に努めます。</a:t>
          </a: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15542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4742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159069</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59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15542</xdr:rowOff>
    </xdr:from>
    <xdr:to>
      <xdr:col>81</xdr:col>
      <xdr:colOff>133350</xdr:colOff>
      <xdr:row>22</xdr:row>
      <xdr:rowOff>15542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78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21</xdr:row>
      <xdr:rowOff>21530</xdr:rowOff>
    </xdr:from>
    <xdr:to>
      <xdr:col>81</xdr:col>
      <xdr:colOff>44450</xdr:colOff>
      <xdr:row>21</xdr:row>
      <xdr:rowOff>53703</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flipV="1">
          <a:off x="16179800" y="3621980"/>
          <a:ext cx="8382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74930</xdr:rowOff>
    </xdr:from>
    <xdr:to>
      <xdr:col>81</xdr:col>
      <xdr:colOff>95250</xdr:colOff>
      <xdr:row>14</xdr:row>
      <xdr:rowOff>5080</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0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20</xdr:row>
      <xdr:rowOff>158508</xdr:rowOff>
    </xdr:from>
    <xdr:to>
      <xdr:col>77</xdr:col>
      <xdr:colOff>44450</xdr:colOff>
      <xdr:row>21</xdr:row>
      <xdr:rowOff>53703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a:off x="15290800" y="3587508"/>
          <a:ext cx="889000" cy="66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81824</xdr:rowOff>
    </xdr:from>
    <xdr:to>
      <xdr:col>77</xdr:col>
      <xdr:colOff>95250</xdr:colOff>
      <xdr:row>14</xdr:row>
      <xdr:rowOff>11974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31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22151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79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20</xdr:row>
      <xdr:rowOff>91863</xdr:rowOff>
    </xdr:from>
    <xdr:to>
      <xdr:col>72</xdr:col>
      <xdr:colOff>203200</xdr:colOff>
      <xdr:row>20</xdr:row>
      <xdr:rowOff>158508</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401800" y="3520863"/>
          <a:ext cx="889000" cy="666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86421</xdr:rowOff>
    </xdr:from>
    <xdr:to>
      <xdr:col>73</xdr:col>
      <xdr:colOff>44450</xdr:colOff>
      <xdr:row>14</xdr:row>
      <xdr:rowOff>16571</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1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26748</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84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20</xdr:row>
      <xdr:rowOff>91863</xdr:rowOff>
    </xdr:from>
    <xdr:to>
      <xdr:col>68</xdr:col>
      <xdr:colOff>152400</xdr:colOff>
      <xdr:row>20</xdr:row>
      <xdr:rowOff>93013</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3520863"/>
          <a:ext cx="889000" cy="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162258</xdr:rowOff>
    </xdr:from>
    <xdr:to>
      <xdr:col>68</xdr:col>
      <xdr:colOff>203200</xdr:colOff>
      <xdr:row>14</xdr:row>
      <xdr:rowOff>92408</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39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102585</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159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96520</xdr:rowOff>
    </xdr:from>
    <xdr:to>
      <xdr:col>64</xdr:col>
      <xdr:colOff>152400</xdr:colOff>
      <xdr:row>15</xdr:row>
      <xdr:rowOff>26670</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496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36847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26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20</xdr:row>
      <xdr:rowOff>142180</xdr:rowOff>
    </xdr:from>
    <xdr:to>
      <xdr:col>81</xdr:col>
      <xdr:colOff>95250</xdr:colOff>
      <xdr:row>21</xdr:row>
      <xdr:rowOff>72330</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357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20</xdr:row>
      <xdr:rowOff>114257</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354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21</xdr:row>
      <xdr:rowOff>2903</xdr:rowOff>
    </xdr:from>
    <xdr:to>
      <xdr:col>77</xdr:col>
      <xdr:colOff>95250</xdr:colOff>
      <xdr:row>21</xdr:row>
      <xdr:rowOff>104503</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3603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21</xdr:row>
      <xdr:rowOff>89280</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36897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20</xdr:row>
      <xdr:rowOff>107708</xdr:rowOff>
    </xdr:from>
    <xdr:to>
      <xdr:col>73</xdr:col>
      <xdr:colOff>44450</xdr:colOff>
      <xdr:row>21</xdr:row>
      <xdr:rowOff>37858</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353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21</xdr:row>
      <xdr:rowOff>22635</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3623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20</xdr:row>
      <xdr:rowOff>41063</xdr:rowOff>
    </xdr:from>
    <xdr:to>
      <xdr:col>68</xdr:col>
      <xdr:colOff>203200</xdr:colOff>
      <xdr:row>20</xdr:row>
      <xdr:rowOff>142663</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3470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20</xdr:row>
      <xdr:rowOff>127440</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3556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20</xdr:row>
      <xdr:rowOff>42213</xdr:rowOff>
    </xdr:from>
    <xdr:to>
      <xdr:col>64</xdr:col>
      <xdr:colOff>152400</xdr:colOff>
      <xdr:row>20</xdr:row>
      <xdr:rowOff>143813</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3471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20</xdr:row>
      <xdr:rowOff>128590</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3557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京都府城陽市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73,321
72,391
32.71
34,242,716
33,950,562
77,637
16,949,199
39,261,774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113.9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第</a:t>
          </a:r>
          <a:r>
            <a:rPr kumimoji="1" lang="en-US" altLang="ja-JP" sz="1300">
              <a:solidFill>
                <a:schemeClr val="dk1"/>
              </a:solidFill>
              <a:effectLst/>
              <a:latin typeface="ＭＳ Ｐゴシック" panose="020B0600070205080204" pitchFamily="50" charset="-128"/>
              <a:ea typeface="ＭＳ Ｐゴシック" panose="020B0600070205080204" pitchFamily="50" charset="-128"/>
              <a:cs typeface="+mn-cs"/>
            </a:rPr>
            <a:t>3</a:t>
          </a:r>
          <a:r>
            <a:rPr kumimoji="1" lang="ja-JP" altLang="ja-JP" sz="1300">
              <a:solidFill>
                <a:schemeClr val="dk1"/>
              </a:solidFill>
              <a:effectLst/>
              <a:latin typeface="ＭＳ Ｐゴシック" panose="020B0600070205080204" pitchFamily="50" charset="-128"/>
              <a:ea typeface="ＭＳ Ｐゴシック" panose="020B0600070205080204" pitchFamily="50" charset="-128"/>
              <a:cs typeface="+mn-cs"/>
            </a:rPr>
            <a:t>次定員管理計画に基づき、職員数の増加を図っているところであり、退職手当を除く人件費は増加していますが、人口に対する職員数は類似団体よりも少なくなっており、今後も継続して行財政改革を進めるとともに人件費抑制に努めます。</a:t>
          </a:r>
          <a:endParaRPr lang="ja-JP" altLang="ja-JP" sz="13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37846</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8596"/>
          <a:ext cx="0" cy="97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124223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8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37846</xdr:rowOff>
    </xdr:from>
    <xdr:to>
      <xdr:col>24</xdr:col>
      <xdr:colOff>114300</xdr:colOff>
      <xdr:row>35</xdr:row>
      <xdr:rowOff>37846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10414</xdr:rowOff>
    </xdr:from>
    <xdr:to>
      <xdr:col>24</xdr:col>
      <xdr:colOff>25400</xdr:colOff>
      <xdr:row>37</xdr:row>
      <xdr:rowOff>28702</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35406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271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343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10414</xdr:rowOff>
    </xdr:from>
    <xdr:to>
      <xdr:col>19</xdr:col>
      <xdr:colOff>187325</xdr:colOff>
      <xdr:row>37</xdr:row>
      <xdr:rowOff>37846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flipV="1">
          <a:off x="3098800" y="635406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68851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4125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1270</xdr:rowOff>
    </xdr:from>
    <xdr:to>
      <xdr:col>15</xdr:col>
      <xdr:colOff>98425</xdr:colOff>
      <xdr:row>37</xdr:row>
      <xdr:rowOff>37846</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4492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149352</xdr:rowOff>
    </xdr:from>
    <xdr:to>
      <xdr:col>15</xdr:col>
      <xdr:colOff>149225</xdr:colOff>
      <xdr:row>37</xdr:row>
      <xdr:rowOff>79502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89679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1270</xdr:rowOff>
    </xdr:from>
    <xdr:to>
      <xdr:col>11</xdr:col>
      <xdr:colOff>9525</xdr:colOff>
      <xdr:row>37</xdr:row>
      <xdr:rowOff>42418</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4492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5334</xdr:rowOff>
    </xdr:from>
    <xdr:to>
      <xdr:col>6</xdr:col>
      <xdr:colOff>171450</xdr:colOff>
      <xdr:row>37</xdr:row>
      <xdr:rowOff>106934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91711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149352</xdr:rowOff>
    </xdr:from>
    <xdr:to>
      <xdr:col>24</xdr:col>
      <xdr:colOff>76200</xdr:colOff>
      <xdr:row>37</xdr:row>
      <xdr:rowOff>79502</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165879</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166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131064</xdr:rowOff>
    </xdr:from>
    <xdr:to>
      <xdr:col>20</xdr:col>
      <xdr:colOff>38100</xdr:colOff>
      <xdr:row>37</xdr:row>
      <xdr:rowOff>61214</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71391</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0721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158496</xdr:rowOff>
    </xdr:from>
    <xdr:to>
      <xdr:col>15</xdr:col>
      <xdr:colOff>149225</xdr:colOff>
      <xdr:row>37</xdr:row>
      <xdr:rowOff>88646</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73423</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121920</xdr:rowOff>
    </xdr:from>
    <xdr:to>
      <xdr:col>11</xdr:col>
      <xdr:colOff>60325</xdr:colOff>
      <xdr:row>37</xdr:row>
      <xdr:rowOff>52070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36847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163068</xdr:rowOff>
    </xdr:from>
    <xdr:to>
      <xdr:col>6</xdr:col>
      <xdr:colOff>171450</xdr:colOff>
      <xdr:row>37</xdr:row>
      <xdr:rowOff>93218</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335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103395</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104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年度は微減となり、類似団体平均を下回っています。</a:t>
          </a:r>
        </a:p>
        <a:p>
          <a:r>
            <a:rPr kumimoji="1" lang="ja-JP" altLang="en-US" sz="1300">
              <a:latin typeface="ＭＳ Ｐゴシック" panose="020B0600070205080204" pitchFamily="50" charset="-128"/>
              <a:ea typeface="ＭＳ Ｐゴシック" panose="020B0600070205080204" pitchFamily="50" charset="-128"/>
            </a:rPr>
            <a:t>　本市においては、民間で実施可能な部分については委託化を進め、コスト低減を図っており、今後もその方針を継続していきます。</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12975"/>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13352</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1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41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70502</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56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1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16</xdr:row>
      <xdr:rowOff>41275</xdr:rowOff>
    </xdr:from>
    <xdr:to>
      <xdr:col>82</xdr:col>
      <xdr:colOff>107950</xdr:colOff>
      <xdr:row>16</xdr:row>
      <xdr:rowOff>98425</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flipV="1">
          <a:off x="15671800" y="2784475"/>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86377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829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16</xdr:row>
      <xdr:rowOff>98425</xdr:rowOff>
    </xdr:from>
    <xdr:to>
      <xdr:col>78</xdr:col>
      <xdr:colOff>69850</xdr:colOff>
      <xdr:row>16</xdr:row>
      <xdr:rowOff>107950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4782800" y="2841625"/>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85725</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2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652</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9153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16</xdr:row>
      <xdr:rowOff>41275</xdr:rowOff>
    </xdr:from>
    <xdr:to>
      <xdr:col>73</xdr:col>
      <xdr:colOff>180975</xdr:colOff>
      <xdr:row>16</xdr:row>
      <xdr:rowOff>107950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893800" y="278447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149877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16</xdr:row>
      <xdr:rowOff>41275</xdr:rowOff>
    </xdr:from>
    <xdr:to>
      <xdr:col>69</xdr:col>
      <xdr:colOff>92075</xdr:colOff>
      <xdr:row>16</xdr:row>
      <xdr:rowOff>79375</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278447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35577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123825</xdr:rowOff>
    </xdr:from>
    <xdr:to>
      <xdr:col>65</xdr:col>
      <xdr:colOff>53975</xdr:colOff>
      <xdr:row>16</xdr:row>
      <xdr:rowOff>53975</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6955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64152</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46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161925</xdr:rowOff>
    </xdr:from>
    <xdr:to>
      <xdr:col>82</xdr:col>
      <xdr:colOff>158750</xdr:colOff>
      <xdr:row>16</xdr:row>
      <xdr:rowOff>92075</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15</xdr:row>
      <xdr:rowOff>7002</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257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16</xdr:row>
      <xdr:rowOff>47625</xdr:rowOff>
    </xdr:from>
    <xdr:to>
      <xdr:col>78</xdr:col>
      <xdr:colOff>120650</xdr:colOff>
      <xdr:row>16</xdr:row>
      <xdr:rowOff>149225</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2790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159402</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25597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16</xdr:row>
      <xdr:rowOff>57150</xdr:rowOff>
    </xdr:from>
    <xdr:to>
      <xdr:col>74</xdr:col>
      <xdr:colOff>31750</xdr:colOff>
      <xdr:row>16</xdr:row>
      <xdr:rowOff>158750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2800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16</xdr:row>
      <xdr:rowOff>143527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288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15</xdr:row>
      <xdr:rowOff>161925</xdr:rowOff>
    </xdr:from>
    <xdr:to>
      <xdr:col>69</xdr:col>
      <xdr:colOff>142875</xdr:colOff>
      <xdr:row>16</xdr:row>
      <xdr:rowOff>92075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273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16</xdr:row>
      <xdr:rowOff>76852</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282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28575</xdr:rowOff>
    </xdr:from>
    <xdr:to>
      <xdr:col>65</xdr:col>
      <xdr:colOff>53975</xdr:colOff>
      <xdr:row>16</xdr:row>
      <xdr:rowOff>130175</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2771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16</xdr:row>
      <xdr:rowOff>114952</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285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国制度の変更や対象者の増加等により扶助費は年々増加しています。</a:t>
          </a:r>
        </a:p>
        <a:p>
          <a:r>
            <a:rPr kumimoji="1" lang="ja-JP" altLang="en-US" sz="1300">
              <a:latin typeface="ＭＳ Ｐゴシック" panose="020B0600070205080204" pitchFamily="50" charset="-128"/>
              <a:ea typeface="ＭＳ Ｐゴシック" panose="020B0600070205080204" pitchFamily="50" charset="-128"/>
            </a:rPr>
            <a:t>　本市においては、高齢化率が高いこと等により、類似団体の平均を上回っています。</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80500"/>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13352</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56</xdr:row>
      <xdr:rowOff>165100</xdr:rowOff>
    </xdr:from>
    <xdr:to>
      <xdr:col>24</xdr:col>
      <xdr:colOff>25400</xdr:colOff>
      <xdr:row>57</xdr:row>
      <xdr:rowOff>41275</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3987800" y="9766300"/>
          <a:ext cx="8382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45102</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474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28575</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629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56</xdr:row>
      <xdr:rowOff>146050</xdr:rowOff>
    </xdr:from>
    <xdr:to>
      <xdr:col>19</xdr:col>
      <xdr:colOff>187325</xdr:colOff>
      <xdr:row>56</xdr:row>
      <xdr:rowOff>165100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97472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130827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389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56</xdr:row>
      <xdr:rowOff>41275</xdr:rowOff>
    </xdr:from>
    <xdr:to>
      <xdr:col>15</xdr:col>
      <xdr:colOff>98425</xdr:colOff>
      <xdr:row>56</xdr:row>
      <xdr:rowOff>146050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2209800" y="9642475"/>
          <a:ext cx="889000" cy="1047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54</xdr:row>
      <xdr:rowOff>54627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41275</xdr:rowOff>
    </xdr:from>
    <xdr:to>
      <xdr:col>11</xdr:col>
      <xdr:colOff>9525</xdr:colOff>
      <xdr:row>56</xdr:row>
      <xdr:rowOff>88900</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flipV="1">
          <a:off x="1320800" y="9642475"/>
          <a:ext cx="889000" cy="4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7002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265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104775</xdr:rowOff>
    </xdr:from>
    <xdr:to>
      <xdr:col>6</xdr:col>
      <xdr:colOff>171450</xdr:colOff>
      <xdr:row>56</xdr:row>
      <xdr:rowOff>34925</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534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45102</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303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161925</xdr:rowOff>
    </xdr:from>
    <xdr:to>
      <xdr:col>24</xdr:col>
      <xdr:colOff>76200</xdr:colOff>
      <xdr:row>57</xdr:row>
      <xdr:rowOff>92075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9763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134002</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9735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56</xdr:row>
      <xdr:rowOff>114300</xdr:rowOff>
    </xdr:from>
    <xdr:to>
      <xdr:col>20</xdr:col>
      <xdr:colOff>38100</xdr:colOff>
      <xdr:row>57</xdr:row>
      <xdr:rowOff>44450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57</xdr:row>
      <xdr:rowOff>29227</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56</xdr:row>
      <xdr:rowOff>95250</xdr:rowOff>
    </xdr:from>
    <xdr:to>
      <xdr:col>15</xdr:col>
      <xdr:colOff>149225</xdr:colOff>
      <xdr:row>57</xdr:row>
      <xdr:rowOff>25400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9696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57</xdr:row>
      <xdr:rowOff>10177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9782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161925</xdr:rowOff>
    </xdr:from>
    <xdr:to>
      <xdr:col>11</xdr:col>
      <xdr:colOff>60325</xdr:colOff>
      <xdr:row>56</xdr:row>
      <xdr:rowOff>92075</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959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76852</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9678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38100</xdr:rowOff>
    </xdr:from>
    <xdr:to>
      <xdr:col>6</xdr:col>
      <xdr:colOff>171450</xdr:colOff>
      <xdr:row>56</xdr:row>
      <xdr:rowOff>139700</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639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124477</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高齢化の進行に伴う繰出金等の増加により、類似団体の平均を上回っていますが、今後も事業の適正化に努めます。</a:t>
          </a: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122428</xdr:rowOff>
    </xdr:from>
    <xdr:to>
      <xdr:col>82</xdr:col>
      <xdr:colOff>107950</xdr:colOff>
      <xdr:row>60</xdr:row>
      <xdr:rowOff>131572</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037828"/>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103649</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39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131572</xdr:rowOff>
    </xdr:from>
    <xdr:to>
      <xdr:col>82</xdr:col>
      <xdr:colOff>196850</xdr:colOff>
      <xdr:row>60</xdr:row>
      <xdr:rowOff>131572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41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37355</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8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122428</xdr:rowOff>
    </xdr:from>
    <xdr:to>
      <xdr:col>82</xdr:col>
      <xdr:colOff>196850</xdr:colOff>
      <xdr:row>52</xdr:row>
      <xdr:rowOff>122428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037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62992</xdr:rowOff>
    </xdr:from>
    <xdr:to>
      <xdr:col>82</xdr:col>
      <xdr:colOff>107950</xdr:colOff>
      <xdr:row>58</xdr:row>
      <xdr:rowOff>108712</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5671800" y="10007092"/>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63009</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664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46482</xdr:rowOff>
    </xdr:from>
    <xdr:to>
      <xdr:col>82</xdr:col>
      <xdr:colOff>158750</xdr:colOff>
      <xdr:row>57</xdr:row>
      <xdr:rowOff>148082</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143002</xdr:rowOff>
    </xdr:from>
    <xdr:to>
      <xdr:col>78</xdr:col>
      <xdr:colOff>69850</xdr:colOff>
      <xdr:row>58</xdr:row>
      <xdr:rowOff>62992</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91565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55626</xdr:rowOff>
    </xdr:from>
    <xdr:to>
      <xdr:col>78</xdr:col>
      <xdr:colOff>120650</xdr:colOff>
      <xdr:row>57</xdr:row>
      <xdr:rowOff>157226</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167403</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59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60706</xdr:rowOff>
    </xdr:from>
    <xdr:to>
      <xdr:col>73</xdr:col>
      <xdr:colOff>180975</xdr:colOff>
      <xdr:row>57</xdr:row>
      <xdr:rowOff>143002</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a:off x="13893800" y="98333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28194</xdr:rowOff>
    </xdr:from>
    <xdr:to>
      <xdr:col>74</xdr:col>
      <xdr:colOff>31750</xdr:colOff>
      <xdr:row>57</xdr:row>
      <xdr:rowOff>129794</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80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139971</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569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60706</xdr:rowOff>
    </xdr:from>
    <xdr:to>
      <xdr:col>69</xdr:col>
      <xdr:colOff>92075</xdr:colOff>
      <xdr:row>58</xdr:row>
      <xdr:rowOff>8128</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flipV="1">
          <a:off x="13004800" y="9833356"/>
          <a:ext cx="889000" cy="118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135636</xdr:rowOff>
    </xdr:from>
    <xdr:to>
      <xdr:col>69</xdr:col>
      <xdr:colOff>142875</xdr:colOff>
      <xdr:row>57</xdr:row>
      <xdr:rowOff>65786</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75963</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46482</xdr:rowOff>
    </xdr:from>
    <xdr:to>
      <xdr:col>65</xdr:col>
      <xdr:colOff>53975</xdr:colOff>
      <xdr:row>57</xdr:row>
      <xdr:rowOff>148082</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158259</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58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57912</xdr:rowOff>
    </xdr:from>
    <xdr:to>
      <xdr:col>82</xdr:col>
      <xdr:colOff>158750</xdr:colOff>
      <xdr:row>58</xdr:row>
      <xdr:rowOff>159512</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1000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29989</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97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12192</xdr:rowOff>
    </xdr:from>
    <xdr:to>
      <xdr:col>78</xdr:col>
      <xdr:colOff>120650</xdr:colOff>
      <xdr:row>58</xdr:row>
      <xdr:rowOff>113792</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995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98569</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10042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92202</xdr:rowOff>
    </xdr:from>
    <xdr:to>
      <xdr:col>74</xdr:col>
      <xdr:colOff>31750</xdr:colOff>
      <xdr:row>58</xdr:row>
      <xdr:rowOff>22352</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86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7129</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9951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9906</xdr:rowOff>
    </xdr:from>
    <xdr:to>
      <xdr:col>69</xdr:col>
      <xdr:colOff>142875</xdr:colOff>
      <xdr:row>57</xdr:row>
      <xdr:rowOff>111506</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96283</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868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128778</xdr:rowOff>
    </xdr:from>
    <xdr:to>
      <xdr:col>65</xdr:col>
      <xdr:colOff>53975</xdr:colOff>
      <xdr:row>58</xdr:row>
      <xdr:rowOff>58928</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9901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43705</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998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年度は微減となりましたが、例年ほぼ横ばいで推移しています。</a:t>
          </a:r>
        </a:p>
        <a:p>
          <a:r>
            <a:rPr kumimoji="1" lang="ja-JP" altLang="en-US" sz="1300">
              <a:latin typeface="ＭＳ Ｐゴシック" panose="020B0600070205080204" pitchFamily="50" charset="-128"/>
              <a:ea typeface="ＭＳ Ｐゴシック" panose="020B0600070205080204" pitchFamily="50" charset="-128"/>
            </a:rPr>
            <a:t>　今後も事業の見直しや適正化を進め、経費の抑制に努めます。</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53848</xdr:rowOff>
    </xdr:from>
    <xdr:to>
      <xdr:col>82</xdr:col>
      <xdr:colOff>107950</xdr:colOff>
      <xdr:row>39</xdr:row>
      <xdr:rowOff>147574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88314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119651</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80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147574</xdr:rowOff>
    </xdr:from>
    <xdr:to>
      <xdr:col>82</xdr:col>
      <xdr:colOff>196850</xdr:colOff>
      <xdr:row>39</xdr:row>
      <xdr:rowOff>147574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83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140225</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2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53848</xdr:rowOff>
    </xdr:from>
    <xdr:to>
      <xdr:col>82</xdr:col>
      <xdr:colOff>196850</xdr:colOff>
      <xdr:row>34</xdr:row>
      <xdr:rowOff>53848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883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36</xdr:row>
      <xdr:rowOff>72136</xdr:rowOff>
    </xdr:from>
    <xdr:to>
      <xdr:col>82</xdr:col>
      <xdr:colOff>107950</xdr:colOff>
      <xdr:row>36</xdr:row>
      <xdr:rowOff>81280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5671800" y="624433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43705</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215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36</xdr:row>
      <xdr:rowOff>81280</xdr:rowOff>
    </xdr:from>
    <xdr:to>
      <xdr:col>78</xdr:col>
      <xdr:colOff>69850</xdr:colOff>
      <xdr:row>36</xdr:row>
      <xdr:rowOff>85852</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4782800" y="62534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71628</xdr:rowOff>
    </xdr:from>
    <xdr:to>
      <xdr:col>78</xdr:col>
      <xdr:colOff>120650</xdr:colOff>
      <xdr:row>37</xdr:row>
      <xdr:rowOff>1778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158005</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3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36</xdr:row>
      <xdr:rowOff>76708</xdr:rowOff>
    </xdr:from>
    <xdr:to>
      <xdr:col>73</xdr:col>
      <xdr:colOff>180975</xdr:colOff>
      <xdr:row>36</xdr:row>
      <xdr:rowOff>85852</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248908"/>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67056</xdr:rowOff>
    </xdr:from>
    <xdr:to>
      <xdr:col>74</xdr:col>
      <xdr:colOff>31750</xdr:colOff>
      <xdr:row>36</xdr:row>
      <xdr:rowOff>168656</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153433</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76708</xdr:rowOff>
    </xdr:from>
    <xdr:to>
      <xdr:col>69</xdr:col>
      <xdr:colOff>92075</xdr:colOff>
      <xdr:row>36</xdr:row>
      <xdr:rowOff>113284</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24890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103632</xdr:rowOff>
    </xdr:from>
    <xdr:to>
      <xdr:col>65</xdr:col>
      <xdr:colOff>53975</xdr:colOff>
      <xdr:row>37</xdr:row>
      <xdr:rowOff>33782</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275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18559</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362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21336</xdr:rowOff>
    </xdr:from>
    <xdr:to>
      <xdr:col>82</xdr:col>
      <xdr:colOff>158750</xdr:colOff>
      <xdr:row>36</xdr:row>
      <xdr:rowOff>122936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35</xdr:row>
      <xdr:rowOff>37863</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6038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36</xdr:row>
      <xdr:rowOff>30480</xdr:rowOff>
    </xdr:from>
    <xdr:to>
      <xdr:col>78</xdr:col>
      <xdr:colOff>120650</xdr:colOff>
      <xdr:row>36</xdr:row>
      <xdr:rowOff>132080</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34</xdr:row>
      <xdr:rowOff>142257</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36</xdr:row>
      <xdr:rowOff>35052</xdr:rowOff>
    </xdr:from>
    <xdr:to>
      <xdr:col>74</xdr:col>
      <xdr:colOff>31750</xdr:colOff>
      <xdr:row>36</xdr:row>
      <xdr:rowOff>136652</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146829</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25908</xdr:rowOff>
    </xdr:from>
    <xdr:to>
      <xdr:col>69</xdr:col>
      <xdr:colOff>142875</xdr:colOff>
      <xdr:row>36</xdr:row>
      <xdr:rowOff>127508</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137685</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62484</xdr:rowOff>
    </xdr:from>
    <xdr:to>
      <xdr:col>65</xdr:col>
      <xdr:colOff>53975</xdr:colOff>
      <xdr:row>36</xdr:row>
      <xdr:rowOff>164084</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234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2811</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6003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新たなまちづくりに向けた整備、老朽化したインフラ設備の改修・改築などにより、今後も公債費の増加が見込まれるため、緊急性や住民ニーズを的確に把握した事業を厳選し、公債費の平準化及び抑制に努めます。</a:t>
          </a: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104139</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471400"/>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79</xdr:row>
      <xdr:rowOff>8889</xdr:rowOff>
    </xdr:from>
    <xdr:to>
      <xdr:col>24</xdr:col>
      <xdr:colOff>25400</xdr:colOff>
      <xdr:row>79</xdr:row>
      <xdr:rowOff>39370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a:off x="3987800" y="13553439"/>
          <a:ext cx="838200" cy="30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69867</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29286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78</xdr:row>
      <xdr:rowOff>96520</xdr:rowOff>
    </xdr:from>
    <xdr:to>
      <xdr:col>19</xdr:col>
      <xdr:colOff>187325</xdr:colOff>
      <xdr:row>79</xdr:row>
      <xdr:rowOff>8889</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3469620"/>
          <a:ext cx="889000" cy="83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54627</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2913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138430</xdr:rowOff>
    </xdr:from>
    <xdr:to>
      <xdr:col>15</xdr:col>
      <xdr:colOff>98425</xdr:colOff>
      <xdr:row>78</xdr:row>
      <xdr:rowOff>96520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334008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137161</xdr:rowOff>
    </xdr:from>
    <xdr:to>
      <xdr:col>15</xdr:col>
      <xdr:colOff>149225</xdr:colOff>
      <xdr:row>77</xdr:row>
      <xdr:rowOff>67311</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77487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138430</xdr:rowOff>
    </xdr:from>
    <xdr:to>
      <xdr:col>11</xdr:col>
      <xdr:colOff>9525</xdr:colOff>
      <xdr:row>78</xdr:row>
      <xdr:rowOff>50800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flipV="1">
          <a:off x="1320800" y="1334008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47007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2905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26670</xdr:rowOff>
    </xdr:from>
    <xdr:to>
      <xdr:col>6</xdr:col>
      <xdr:colOff>171450</xdr:colOff>
      <xdr:row>77</xdr:row>
      <xdr:rowOff>128270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2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138447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78</xdr:row>
      <xdr:rowOff>160020</xdr:rowOff>
    </xdr:from>
    <xdr:to>
      <xdr:col>24</xdr:col>
      <xdr:colOff>76200</xdr:colOff>
      <xdr:row>79</xdr:row>
      <xdr:rowOff>90170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3533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132097</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78</xdr:row>
      <xdr:rowOff>129539</xdr:rowOff>
    </xdr:from>
    <xdr:to>
      <xdr:col>20</xdr:col>
      <xdr:colOff>38100</xdr:colOff>
      <xdr:row>79</xdr:row>
      <xdr:rowOff>59689</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3502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79</xdr:row>
      <xdr:rowOff>44466</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3589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78</xdr:row>
      <xdr:rowOff>45720</xdr:rowOff>
    </xdr:from>
    <xdr:to>
      <xdr:col>15</xdr:col>
      <xdr:colOff>149225</xdr:colOff>
      <xdr:row>78</xdr:row>
      <xdr:rowOff>147320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3418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78</xdr:row>
      <xdr:rowOff>132097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3505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87630</xdr:rowOff>
    </xdr:from>
    <xdr:to>
      <xdr:col>11</xdr:col>
      <xdr:colOff>60325</xdr:colOff>
      <xdr:row>78</xdr:row>
      <xdr:rowOff>17780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328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78</xdr:row>
      <xdr:rowOff>2557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337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78</xdr:row>
      <xdr:rowOff>0</xdr:rowOff>
    </xdr:from>
    <xdr:to>
      <xdr:col>6</xdr:col>
      <xdr:colOff>171450</xdr:colOff>
      <xdr:row>78</xdr:row>
      <xdr:rowOff>101600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337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78</xdr:row>
      <xdr:rowOff>86377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345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類似団体平均とほぼ同数値となっています。</a:t>
          </a:r>
        </a:p>
        <a:p>
          <a:r>
            <a:rPr kumimoji="1" lang="ja-JP" altLang="en-US" sz="1300">
              <a:latin typeface="ＭＳ Ｐゴシック" panose="020B0600070205080204" pitchFamily="50" charset="-128"/>
              <a:ea typeface="ＭＳ Ｐゴシック" panose="020B0600070205080204" pitchFamily="50" charset="-128"/>
            </a:rPr>
            <a:t>　高齢化の進行等により社会保障関係経費が年々増加しているため、義務的経費は増加しています。</a:t>
          </a:r>
        </a:p>
        <a:p>
          <a:r>
            <a:rPr kumimoji="1" lang="ja-JP" altLang="en-US" sz="1300">
              <a:latin typeface="ＭＳ Ｐゴシック" panose="020B0600070205080204" pitchFamily="50" charset="-128"/>
              <a:ea typeface="ＭＳ Ｐゴシック" panose="020B0600070205080204" pitchFamily="50" charset="-128"/>
            </a:rPr>
            <a:t>　今後については、</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による業務見直しや行財政改革を進め、経費の抑制に努めます。</a:t>
          </a: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83566</xdr:rowOff>
    </xdr:from>
    <xdr:to>
      <xdr:col>82</xdr:col>
      <xdr:colOff>107950</xdr:colOff>
      <xdr:row>79</xdr:row>
      <xdr:rowOff>97282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599416"/>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69359</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61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97282</xdr:rowOff>
    </xdr:from>
    <xdr:to>
      <xdr:col>82</xdr:col>
      <xdr:colOff>196850</xdr:colOff>
      <xdr:row>79</xdr:row>
      <xdr:rowOff>97282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641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169943</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4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83566</xdr:rowOff>
    </xdr:from>
    <xdr:to>
      <xdr:col>82</xdr:col>
      <xdr:colOff>196850</xdr:colOff>
      <xdr:row>73</xdr:row>
      <xdr:rowOff>83566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599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21844</xdr:rowOff>
    </xdr:from>
    <xdr:to>
      <xdr:col>82</xdr:col>
      <xdr:colOff>107950</xdr:colOff>
      <xdr:row>76</xdr:row>
      <xdr:rowOff>49276</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0520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146575</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3005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xdr:rowOff>
    </xdr:from>
    <xdr:to>
      <xdr:col>82</xdr:col>
      <xdr:colOff>158750</xdr:colOff>
      <xdr:row>76</xdr:row>
      <xdr:rowOff>104648</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03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3556</xdr:rowOff>
    </xdr:from>
    <xdr:to>
      <xdr:col>78</xdr:col>
      <xdr:colOff>69850</xdr:colOff>
      <xdr:row>76</xdr:row>
      <xdr:rowOff>21844</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03375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115062</xdr:rowOff>
    </xdr:from>
    <xdr:to>
      <xdr:col>78</xdr:col>
      <xdr:colOff>120650</xdr:colOff>
      <xdr:row>76</xdr:row>
      <xdr:rowOff>45213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55389</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742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75</xdr:row>
      <xdr:rowOff>5842</xdr:rowOff>
    </xdr:from>
    <xdr:to>
      <xdr:col>73</xdr:col>
      <xdr:colOff>180975</xdr:colOff>
      <xdr:row>76</xdr:row>
      <xdr:rowOff>3556</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a:off x="13893800" y="12864592"/>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32766</xdr:rowOff>
    </xdr:from>
    <xdr:to>
      <xdr:col>74</xdr:col>
      <xdr:colOff>31750</xdr:colOff>
      <xdr:row>75</xdr:row>
      <xdr:rowOff>134366</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289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144543</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75</xdr:row>
      <xdr:rowOff>5842</xdr:rowOff>
    </xdr:from>
    <xdr:to>
      <xdr:col>69</xdr:col>
      <xdr:colOff>92075</xdr:colOff>
      <xdr:row>76</xdr:row>
      <xdr:rowOff>12700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2864592"/>
          <a:ext cx="889000" cy="1783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57912</xdr:rowOff>
    </xdr:from>
    <xdr:to>
      <xdr:col>69</xdr:col>
      <xdr:colOff>142875</xdr:colOff>
      <xdr:row>74</xdr:row>
      <xdr:rowOff>159512</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74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169689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60198</xdr:rowOff>
    </xdr:from>
    <xdr:to>
      <xdr:col>65</xdr:col>
      <xdr:colOff>53975</xdr:colOff>
      <xdr:row>75</xdr:row>
      <xdr:rowOff>161798</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2918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525</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687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169926</xdr:rowOff>
    </xdr:from>
    <xdr:to>
      <xdr:col>82</xdr:col>
      <xdr:colOff>158750</xdr:colOff>
      <xdr:row>76</xdr:row>
      <xdr:rowOff>100076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028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15003</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2873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142494</xdr:rowOff>
    </xdr:from>
    <xdr:to>
      <xdr:col>78</xdr:col>
      <xdr:colOff>120650</xdr:colOff>
      <xdr:row>76</xdr:row>
      <xdr:rowOff>72644</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57421</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087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124206</xdr:rowOff>
    </xdr:from>
    <xdr:to>
      <xdr:col>74</xdr:col>
      <xdr:colOff>31750</xdr:colOff>
      <xdr:row>76</xdr:row>
      <xdr:rowOff>54356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298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39133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069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126492</xdr:rowOff>
    </xdr:from>
    <xdr:to>
      <xdr:col>69</xdr:col>
      <xdr:colOff>142875</xdr:colOff>
      <xdr:row>75</xdr:row>
      <xdr:rowOff>56642</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2813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75</xdr:row>
      <xdr:rowOff>41419</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2900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133350</xdr:rowOff>
    </xdr:from>
    <xdr:to>
      <xdr:col>65</xdr:col>
      <xdr:colOff>53975</xdr:colOff>
      <xdr:row>76</xdr:row>
      <xdr:rowOff>63500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48277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京都府城陽市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27432</xdr:rowOff>
    </xdr:from>
    <xdr:to>
      <xdr:col>29</xdr:col>
      <xdr:colOff>127000</xdr:colOff>
      <xdr:row>20</xdr:row>
      <xdr:rowOff>109982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2457"/>
          <a:ext cx="0" cy="14541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82059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58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109982</xdr:rowOff>
    </xdr:from>
    <xdr:to>
      <xdr:col>30</xdr:col>
      <xdr:colOff>25400</xdr:colOff>
      <xdr:row>20</xdr:row>
      <xdr:rowOff>109982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66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113809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27432</xdr:rowOff>
    </xdr:from>
    <xdr:to>
      <xdr:col>30</xdr:col>
      <xdr:colOff>25400</xdr:colOff>
      <xdr:row>12</xdr:row>
      <xdr:rowOff>27432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2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19</xdr:row>
      <xdr:rowOff>83261</xdr:rowOff>
    </xdr:from>
    <xdr:to>
      <xdr:col>29</xdr:col>
      <xdr:colOff>127000</xdr:colOff>
      <xdr:row>19</xdr:row>
      <xdr:rowOff>155804</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388436"/>
          <a:ext cx="647700" cy="725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122420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0846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105893</xdr:rowOff>
    </xdr:from>
    <xdr:to>
      <xdr:col>29</xdr:col>
      <xdr:colOff>177800</xdr:colOff>
      <xdr:row>19</xdr:row>
      <xdr:rowOff>36043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9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19</xdr:row>
      <xdr:rowOff>155804</xdr:rowOff>
    </xdr:from>
    <xdr:to>
      <xdr:col>26</xdr:col>
      <xdr:colOff>50800</xdr:colOff>
      <xdr:row>19</xdr:row>
      <xdr:rowOff>162890</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460979"/>
          <a:ext cx="698500" cy="708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7658</xdr:rowOff>
    </xdr:from>
    <xdr:to>
      <xdr:col>26</xdr:col>
      <xdr:colOff>101600</xdr:colOff>
      <xdr:row>19</xdr:row>
      <xdr:rowOff>109258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12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17</xdr:row>
      <xdr:rowOff>119435</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081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19</xdr:row>
      <xdr:rowOff>162890</xdr:rowOff>
    </xdr:from>
    <xdr:to>
      <xdr:col>22</xdr:col>
      <xdr:colOff>114300</xdr:colOff>
      <xdr:row>20</xdr:row>
      <xdr:rowOff>5537</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468065"/>
          <a:ext cx="698500" cy="1409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37592</xdr:rowOff>
    </xdr:from>
    <xdr:to>
      <xdr:col>22</xdr:col>
      <xdr:colOff>165100</xdr:colOff>
      <xdr:row>19</xdr:row>
      <xdr:rowOff>139192</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427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17</xdr:row>
      <xdr:rowOff>149369</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111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20</xdr:row>
      <xdr:rowOff>5537</xdr:rowOff>
    </xdr:from>
    <xdr:to>
      <xdr:col>18</xdr:col>
      <xdr:colOff>177800</xdr:colOff>
      <xdr:row>20</xdr:row>
      <xdr:rowOff>39269</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482162"/>
          <a:ext cx="698500" cy="337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39815</xdr:rowOff>
    </xdr:from>
    <xdr:to>
      <xdr:col>19</xdr:col>
      <xdr:colOff>38100</xdr:colOff>
      <xdr:row>19</xdr:row>
      <xdr:rowOff>141415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49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17</xdr:row>
      <xdr:rowOff>151591</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113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58445</xdr:rowOff>
    </xdr:from>
    <xdr:to>
      <xdr:col>15</xdr:col>
      <xdr:colOff>101600</xdr:colOff>
      <xdr:row>19</xdr:row>
      <xdr:rowOff>160045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363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17</xdr:row>
      <xdr:rowOff>170222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13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19</xdr:row>
      <xdr:rowOff>32461</xdr:rowOff>
    </xdr:from>
    <xdr:to>
      <xdr:col>29</xdr:col>
      <xdr:colOff>177800</xdr:colOff>
      <xdr:row>19</xdr:row>
      <xdr:rowOff>134061</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3376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19</xdr:row>
      <xdr:rowOff>4538</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3309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73,194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19</xdr:row>
      <xdr:rowOff>105004</xdr:rowOff>
    </xdr:from>
    <xdr:to>
      <xdr:col>26</xdr:col>
      <xdr:colOff>101600</xdr:colOff>
      <xdr:row>20</xdr:row>
      <xdr:rowOff>35154</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410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20</xdr:row>
      <xdr:rowOff>19931</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3496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19</xdr:row>
      <xdr:rowOff>112090</xdr:rowOff>
    </xdr:from>
    <xdr:to>
      <xdr:col>22</xdr:col>
      <xdr:colOff>165100</xdr:colOff>
      <xdr:row>20</xdr:row>
      <xdr:rowOff>42240</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4172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20</xdr:row>
      <xdr:rowOff>27017</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3503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19</xdr:row>
      <xdr:rowOff>126187</xdr:rowOff>
    </xdr:from>
    <xdr:to>
      <xdr:col>19</xdr:col>
      <xdr:colOff>38100</xdr:colOff>
      <xdr:row>20</xdr:row>
      <xdr:rowOff>56337</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4313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20</xdr:row>
      <xdr:rowOff>41114</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3517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19</xdr:row>
      <xdr:rowOff>159919</xdr:rowOff>
    </xdr:from>
    <xdr:to>
      <xdr:col>15</xdr:col>
      <xdr:colOff>101600</xdr:colOff>
      <xdr:row>20</xdr:row>
      <xdr:rowOff>90069</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465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20</xdr:row>
      <xdr:rowOff>74846</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355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2119</xdr:rowOff>
    </xdr:from>
    <xdr:to>
      <xdr:col>29</xdr:col>
      <xdr:colOff>127000</xdr:colOff>
      <xdr:row>37</xdr:row>
      <xdr:rowOff>291036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5926669"/>
          <a:ext cx="0" cy="14890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263113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8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291036</xdr:rowOff>
    </xdr:from>
    <xdr:to>
      <xdr:col>30</xdr:col>
      <xdr:colOff>25400</xdr:colOff>
      <xdr:row>37</xdr:row>
      <xdr:rowOff>291036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15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259946</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67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2119</xdr:rowOff>
    </xdr:from>
    <xdr:to>
      <xdr:col>30</xdr:col>
      <xdr:colOff>25400</xdr:colOff>
      <xdr:row>33</xdr:row>
      <xdr:rowOff>2119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59266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34</xdr:row>
      <xdr:rowOff>136471</xdr:rowOff>
    </xdr:from>
    <xdr:to>
      <xdr:col>29</xdr:col>
      <xdr:colOff>127000</xdr:colOff>
      <xdr:row>34</xdr:row>
      <xdr:rowOff>240353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403921"/>
          <a:ext cx="647700" cy="1038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204085</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8144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232008</xdr:rowOff>
    </xdr:from>
    <xdr:to>
      <xdr:col>29</xdr:col>
      <xdr:colOff>177800</xdr:colOff>
      <xdr:row>35</xdr:row>
      <xdr:rowOff>333608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423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34</xdr:row>
      <xdr:rowOff>240353</xdr:rowOff>
    </xdr:from>
    <xdr:to>
      <xdr:col>26</xdr:col>
      <xdr:colOff>50800</xdr:colOff>
      <xdr:row>34</xdr:row>
      <xdr:rowOff>288065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507803"/>
          <a:ext cx="698500" cy="477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225476</xdr:rowOff>
    </xdr:from>
    <xdr:to>
      <xdr:col>26</xdr:col>
      <xdr:colOff>101600</xdr:colOff>
      <xdr:row>35</xdr:row>
      <xdr:rowOff>327076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3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311853</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9222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34</xdr:row>
      <xdr:rowOff>288065</xdr:rowOff>
    </xdr:from>
    <xdr:to>
      <xdr:col>22</xdr:col>
      <xdr:colOff>114300</xdr:colOff>
      <xdr:row>35</xdr:row>
      <xdr:rowOff>96629</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555515"/>
          <a:ext cx="698500" cy="151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219859</xdr:rowOff>
    </xdr:from>
    <xdr:to>
      <xdr:col>22</xdr:col>
      <xdr:colOff>165100</xdr:colOff>
      <xdr:row>35</xdr:row>
      <xdr:rowOff>321459</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306236</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916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35</xdr:row>
      <xdr:rowOff>96629</xdr:rowOff>
    </xdr:from>
    <xdr:to>
      <xdr:col>18</xdr:col>
      <xdr:colOff>177800</xdr:colOff>
      <xdr:row>35</xdr:row>
      <xdr:rowOff>115831</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6706979"/>
          <a:ext cx="698500" cy="192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234000</xdr:rowOff>
    </xdr:from>
    <xdr:to>
      <xdr:col>19</xdr:col>
      <xdr:colOff>38100</xdr:colOff>
      <xdr:row>35</xdr:row>
      <xdr:rowOff>335600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320377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93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238768</xdr:rowOff>
    </xdr:from>
    <xdr:to>
      <xdr:col>15</xdr:col>
      <xdr:colOff>101600</xdr:colOff>
      <xdr:row>35</xdr:row>
      <xdr:rowOff>340368</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491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325145</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935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34</xdr:row>
      <xdr:rowOff>85671</xdr:rowOff>
    </xdr:from>
    <xdr:to>
      <xdr:col>29</xdr:col>
      <xdr:colOff>177800</xdr:colOff>
      <xdr:row>34</xdr:row>
      <xdr:rowOff>187271</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3531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33</xdr:row>
      <xdr:rowOff>273648</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1981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34</xdr:row>
      <xdr:rowOff>189553</xdr:rowOff>
    </xdr:from>
    <xdr:to>
      <xdr:col>26</xdr:col>
      <xdr:colOff>101600</xdr:colOff>
      <xdr:row>34</xdr:row>
      <xdr:rowOff>291153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4570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33</xdr:row>
      <xdr:rowOff>301330</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225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34</xdr:row>
      <xdr:rowOff>237265</xdr:rowOff>
    </xdr:from>
    <xdr:to>
      <xdr:col>22</xdr:col>
      <xdr:colOff>165100</xdr:colOff>
      <xdr:row>34</xdr:row>
      <xdr:rowOff>338865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5047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6142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6273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22,318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35</xdr:row>
      <xdr:rowOff>45829</xdr:rowOff>
    </xdr:from>
    <xdr:to>
      <xdr:col>19</xdr:col>
      <xdr:colOff>38100</xdr:colOff>
      <xdr:row>35</xdr:row>
      <xdr:rowOff>147429</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656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157606</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64250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65031</xdr:rowOff>
    </xdr:from>
    <xdr:to>
      <xdr:col>15</xdr:col>
      <xdr:colOff>101600</xdr:colOff>
      <xdr:row>35</xdr:row>
      <xdr:rowOff>166631</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66753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176808</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6444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京都府城陽市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73,321
72,391
32.71
34,242,716
33,950,562
77,637
16,949,199
39,261,774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113.9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116791</xdr:rowOff>
    </xdr:from>
    <xdr:to>
      <xdr:col>24</xdr:col>
      <xdr:colOff>62865</xdr:colOff>
      <xdr:row>38</xdr:row>
      <xdr:rowOff>146509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60291"/>
          <a:ext cx="1270" cy="1401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150336</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146509</xdr:rowOff>
    </xdr:from>
    <xdr:to>
      <xdr:col>24</xdr:col>
      <xdr:colOff>152400</xdr:colOff>
      <xdr:row>38</xdr:row>
      <xdr:rowOff>146509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61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63468</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35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116791</xdr:rowOff>
    </xdr:from>
    <xdr:to>
      <xdr:col>24</xdr:col>
      <xdr:colOff>152400</xdr:colOff>
      <xdr:row>30</xdr:row>
      <xdr:rowOff>116791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60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130262</xdr:rowOff>
    </xdr:from>
    <xdr:to>
      <xdr:col>24</xdr:col>
      <xdr:colOff>63500</xdr:colOff>
      <xdr:row>37</xdr:row>
      <xdr:rowOff>36846</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6302462"/>
          <a:ext cx="838200" cy="78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57109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057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34232</xdr:rowOff>
    </xdr:from>
    <xdr:to>
      <xdr:col>24</xdr:col>
      <xdr:colOff>114300</xdr:colOff>
      <xdr:row>36</xdr:row>
      <xdr:rowOff>135832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28845</xdr:rowOff>
    </xdr:from>
    <xdr:to>
      <xdr:col>19</xdr:col>
      <xdr:colOff>177800</xdr:colOff>
      <xdr:row>37</xdr:row>
      <xdr:rowOff>36846</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a:off x="2908300" y="6372495"/>
          <a:ext cx="889000" cy="80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129950</xdr:rowOff>
    </xdr:from>
    <xdr:to>
      <xdr:col>20</xdr:col>
      <xdr:colOff>38100</xdr:colOff>
      <xdr:row>37</xdr:row>
      <xdr:rowOff>60100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0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76627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077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28845</xdr:rowOff>
    </xdr:from>
    <xdr:to>
      <xdr:col>15</xdr:col>
      <xdr:colOff>50800</xdr:colOff>
      <xdr:row>37</xdr:row>
      <xdr:rowOff>49419</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372495"/>
          <a:ext cx="8890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149054</xdr:rowOff>
    </xdr:from>
    <xdr:to>
      <xdr:col>15</xdr:col>
      <xdr:colOff>101600</xdr:colOff>
      <xdr:row>37</xdr:row>
      <xdr:rowOff>79204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2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95731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0964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49419</xdr:rowOff>
    </xdr:from>
    <xdr:to>
      <xdr:col>10</xdr:col>
      <xdr:colOff>114300</xdr:colOff>
      <xdr:row>37</xdr:row>
      <xdr:rowOff>100724</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393069"/>
          <a:ext cx="889000" cy="51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153806</xdr:rowOff>
    </xdr:from>
    <xdr:to>
      <xdr:col>10</xdr:col>
      <xdr:colOff>165100</xdr:colOff>
      <xdr:row>37</xdr:row>
      <xdr:rowOff>83956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100483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101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10294</xdr:rowOff>
    </xdr:from>
    <xdr:to>
      <xdr:col>6</xdr:col>
      <xdr:colOff>38100</xdr:colOff>
      <xdr:row>37</xdr:row>
      <xdr:rowOff>111894</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3539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128421</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129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79462</xdr:rowOff>
    </xdr:from>
    <xdr:to>
      <xdr:col>24</xdr:col>
      <xdr:colOff>114300</xdr:colOff>
      <xdr:row>37</xdr:row>
      <xdr:rowOff>9612</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62516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57889</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62300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157496</xdr:rowOff>
    </xdr:from>
    <xdr:to>
      <xdr:col>20</xdr:col>
      <xdr:colOff>38100</xdr:colOff>
      <xdr:row>37</xdr:row>
      <xdr:rowOff>87646</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632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78773</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64224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149495</xdr:rowOff>
    </xdr:from>
    <xdr:to>
      <xdr:col>15</xdr:col>
      <xdr:colOff>101600</xdr:colOff>
      <xdr:row>37</xdr:row>
      <xdr:rowOff>79645</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3216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70772</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64144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170069</xdr:rowOff>
    </xdr:from>
    <xdr:to>
      <xdr:col>10</xdr:col>
      <xdr:colOff>165100</xdr:colOff>
      <xdr:row>37</xdr:row>
      <xdr:rowOff>100219</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342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91346</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64349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49924</xdr:rowOff>
    </xdr:from>
    <xdr:to>
      <xdr:col>6</xdr:col>
      <xdr:colOff>38100</xdr:colOff>
      <xdr:row>37</xdr:row>
      <xdr:rowOff>151524</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3935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142651</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64863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128753</xdr:rowOff>
    </xdr:from>
    <xdr:to>
      <xdr:col>24</xdr:col>
      <xdr:colOff>62865</xdr:colOff>
      <xdr:row>58</xdr:row>
      <xdr:rowOff>131686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1253"/>
          <a:ext cx="1270" cy="1374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135513</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79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131686</xdr:rowOff>
    </xdr:from>
    <xdr:to>
      <xdr:col>24</xdr:col>
      <xdr:colOff>152400</xdr:colOff>
      <xdr:row>58</xdr:row>
      <xdr:rowOff>131686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75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75430</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128753</xdr:rowOff>
    </xdr:from>
    <xdr:to>
      <xdr:col>24</xdr:col>
      <xdr:colOff>152400</xdr:colOff>
      <xdr:row>50</xdr:row>
      <xdr:rowOff>128753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87527</xdr:rowOff>
    </xdr:from>
    <xdr:to>
      <xdr:col>24</xdr:col>
      <xdr:colOff>63500</xdr:colOff>
      <xdr:row>58</xdr:row>
      <xdr:rowOff>90401</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10031627"/>
          <a:ext cx="838200" cy="2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4884</xdr:rowOff>
    </xdr:from>
    <xdr:ext cx="534377"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777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153457</xdr:rowOff>
    </xdr:from>
    <xdr:to>
      <xdr:col>24</xdr:col>
      <xdr:colOff>114300</xdr:colOff>
      <xdr:row>58</xdr:row>
      <xdr:rowOff>83607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926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79833</xdr:rowOff>
    </xdr:from>
    <xdr:to>
      <xdr:col>19</xdr:col>
      <xdr:colOff>177800</xdr:colOff>
      <xdr:row>58</xdr:row>
      <xdr:rowOff>90401</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908300" y="10023933"/>
          <a:ext cx="889000" cy="10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618</xdr:rowOff>
    </xdr:from>
    <xdr:to>
      <xdr:col>20</xdr:col>
      <xdr:colOff>38100</xdr:colOff>
      <xdr:row>58</xdr:row>
      <xdr:rowOff>102218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44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118745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530111" y="97199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79833</xdr:rowOff>
    </xdr:from>
    <xdr:to>
      <xdr:col>15</xdr:col>
      <xdr:colOff>50800</xdr:colOff>
      <xdr:row>58</xdr:row>
      <xdr:rowOff>87569</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10023933"/>
          <a:ext cx="889000" cy="7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163714</xdr:rowOff>
    </xdr:from>
    <xdr:to>
      <xdr:col>15</xdr:col>
      <xdr:colOff>101600</xdr:colOff>
      <xdr:row>58</xdr:row>
      <xdr:rowOff>93864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36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110391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41111" y="9711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87569</xdr:rowOff>
    </xdr:from>
    <xdr:to>
      <xdr:col>10</xdr:col>
      <xdr:colOff>114300</xdr:colOff>
      <xdr:row>58</xdr:row>
      <xdr:rowOff>89856</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flipV="1">
          <a:off x="1130300" y="10031669"/>
          <a:ext cx="889000" cy="2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4518</xdr:rowOff>
    </xdr:from>
    <xdr:to>
      <xdr:col>10</xdr:col>
      <xdr:colOff>165100</xdr:colOff>
      <xdr:row>58</xdr:row>
      <xdr:rowOff>106118</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122645</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52111" y="9723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25953</xdr:rowOff>
    </xdr:from>
    <xdr:to>
      <xdr:col>6</xdr:col>
      <xdr:colOff>38100</xdr:colOff>
      <xdr:row>58</xdr:row>
      <xdr:rowOff>127553</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70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144080</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63111" y="97452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36727</xdr:rowOff>
    </xdr:from>
    <xdr:to>
      <xdr:col>24</xdr:col>
      <xdr:colOff>114300</xdr:colOff>
      <xdr:row>58</xdr:row>
      <xdr:rowOff>138327</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980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131884</xdr:rowOff>
    </xdr:from>
    <xdr:ext cx="534377"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904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39601</xdr:rowOff>
    </xdr:from>
    <xdr:to>
      <xdr:col>20</xdr:col>
      <xdr:colOff>38100</xdr:colOff>
      <xdr:row>58</xdr:row>
      <xdr:rowOff>141201</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9837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132328</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530111" y="100764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55,096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29033</xdr:rowOff>
    </xdr:from>
    <xdr:to>
      <xdr:col>15</xdr:col>
      <xdr:colOff>101600</xdr:colOff>
      <xdr:row>58</xdr:row>
      <xdr:rowOff>130633</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973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121760</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41111" y="100658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58,332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36769</xdr:rowOff>
    </xdr:from>
    <xdr:to>
      <xdr:col>10</xdr:col>
      <xdr:colOff>165100</xdr:colOff>
      <xdr:row>58</xdr:row>
      <xdr:rowOff>138369</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980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129496</xdr:rowOff>
    </xdr:from>
    <xdr:ext cx="534377"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52111" y="100735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39056</xdr:rowOff>
    </xdr:from>
    <xdr:to>
      <xdr:col>6</xdr:col>
      <xdr:colOff>38100</xdr:colOff>
      <xdr:row>58</xdr:row>
      <xdr:rowOff>140656</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98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131783</xdr:rowOff>
    </xdr:from>
    <xdr:ext cx="534377"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63111" y="10075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103048</xdr:rowOff>
    </xdr:from>
    <xdr:to>
      <xdr:col>24</xdr:col>
      <xdr:colOff>62865</xdr:colOff>
      <xdr:row>79</xdr:row>
      <xdr:rowOff>24333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104548"/>
          <a:ext cx="1270" cy="1464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28160</xdr:rowOff>
    </xdr:from>
    <xdr:ext cx="378565"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5727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24333</xdr:rowOff>
    </xdr:from>
    <xdr:to>
      <xdr:col>24</xdr:col>
      <xdr:colOff>152400</xdr:colOff>
      <xdr:row>79</xdr:row>
      <xdr:rowOff>24333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568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49725</xdr:rowOff>
    </xdr:from>
    <xdr:ext cx="534377"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1879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103048</xdr:rowOff>
    </xdr:from>
    <xdr:to>
      <xdr:col>24</xdr:col>
      <xdr:colOff>152400</xdr:colOff>
      <xdr:row>70</xdr:row>
      <xdr:rowOff>103048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10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113106</xdr:rowOff>
    </xdr:from>
    <xdr:to>
      <xdr:col>24</xdr:col>
      <xdr:colOff>63500</xdr:colOff>
      <xdr:row>78</xdr:row>
      <xdr:rowOff>124803</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flipV="1">
          <a:off x="3797300" y="13486206"/>
          <a:ext cx="838200" cy="1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6621</xdr:rowOff>
    </xdr:from>
    <xdr:ext cx="469744"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32082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33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114515</xdr:rowOff>
    </xdr:from>
    <xdr:to>
      <xdr:col>19</xdr:col>
      <xdr:colOff>177800</xdr:colOff>
      <xdr:row>78</xdr:row>
      <xdr:rowOff>124803</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2908300" y="13487615"/>
          <a:ext cx="889000" cy="10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165785</xdr:rowOff>
    </xdr:from>
    <xdr:to>
      <xdr:col>20</xdr:col>
      <xdr:colOff>38100</xdr:colOff>
      <xdr:row>78</xdr:row>
      <xdr:rowOff>95935</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3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112462</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62428" y="13142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114515</xdr:rowOff>
    </xdr:from>
    <xdr:to>
      <xdr:col>15</xdr:col>
      <xdr:colOff>50800</xdr:colOff>
      <xdr:row>78</xdr:row>
      <xdr:rowOff>132995</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flipV="1">
          <a:off x="2019300" y="13487615"/>
          <a:ext cx="889000" cy="1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433</xdr:rowOff>
    </xdr:from>
    <xdr:to>
      <xdr:col>15</xdr:col>
      <xdr:colOff>101600</xdr:colOff>
      <xdr:row>78</xdr:row>
      <xdr:rowOff>102033</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118560</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73428" y="1314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122898</xdr:rowOff>
    </xdr:from>
    <xdr:to>
      <xdr:col>10</xdr:col>
      <xdr:colOff>114300</xdr:colOff>
      <xdr:row>78</xdr:row>
      <xdr:rowOff>132995</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a:off x="1130300" y="13495998"/>
          <a:ext cx="889000" cy="10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171386</xdr:rowOff>
    </xdr:from>
    <xdr:to>
      <xdr:col>10</xdr:col>
      <xdr:colOff>165100</xdr:colOff>
      <xdr:row>78</xdr:row>
      <xdr:rowOff>101536</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118063</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84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167920</xdr:rowOff>
    </xdr:from>
    <xdr:to>
      <xdr:col>6</xdr:col>
      <xdr:colOff>38100</xdr:colOff>
      <xdr:row>78</xdr:row>
      <xdr:rowOff>98070</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369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114597</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95428" y="13144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62306</xdr:rowOff>
    </xdr:from>
    <xdr:to>
      <xdr:col>24</xdr:col>
      <xdr:colOff>114300</xdr:colOff>
      <xdr:row>78</xdr:row>
      <xdr:rowOff>163906</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4354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148683</xdr:rowOff>
    </xdr:from>
    <xdr:ext cx="469744"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350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74003</xdr:rowOff>
    </xdr:from>
    <xdr:to>
      <xdr:col>20</xdr:col>
      <xdr:colOff>38100</xdr:colOff>
      <xdr:row>79</xdr:row>
      <xdr:rowOff>4153</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447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166730</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62428" y="13539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63715</xdr:rowOff>
    </xdr:from>
    <xdr:to>
      <xdr:col>15</xdr:col>
      <xdr:colOff>101600</xdr:colOff>
      <xdr:row>78</xdr:row>
      <xdr:rowOff>165315</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4368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156442</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73428" y="135295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82195</xdr:rowOff>
    </xdr:from>
    <xdr:to>
      <xdr:col>10</xdr:col>
      <xdr:colOff>165100</xdr:colOff>
      <xdr:row>79</xdr:row>
      <xdr:rowOff>12345</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455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3472</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84428" y="13548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72098</xdr:rowOff>
    </xdr:from>
    <xdr:to>
      <xdr:col>6</xdr:col>
      <xdr:colOff>38100</xdr:colOff>
      <xdr:row>79</xdr:row>
      <xdr:rowOff>2248</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4451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164825</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95428" y="135379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160,876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129011</xdr:rowOff>
    </xdr:from>
    <xdr:to>
      <xdr:col>24</xdr:col>
      <xdr:colOff>62865</xdr:colOff>
      <xdr:row>99</xdr:row>
      <xdr:rowOff>168700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633595" y="15559511"/>
          <a:ext cx="1270" cy="1582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1077</xdr:rowOff>
    </xdr:from>
    <xdr:ext cx="534377" cy="259045"/>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686300" y="17146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168700</xdr:rowOff>
    </xdr:from>
    <xdr:to>
      <xdr:col>24</xdr:col>
      <xdr:colOff>152400</xdr:colOff>
      <xdr:row>99</xdr:row>
      <xdr:rowOff>168700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7142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75688</xdr:rowOff>
    </xdr:from>
    <xdr:ext cx="599010" cy="259045"/>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686300" y="15334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129011</xdr:rowOff>
    </xdr:from>
    <xdr:to>
      <xdr:col>24</xdr:col>
      <xdr:colOff>152400</xdr:colOff>
      <xdr:row>90</xdr:row>
      <xdr:rowOff>129011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5559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44025</xdr:rowOff>
    </xdr:from>
    <xdr:to>
      <xdr:col>24</xdr:col>
      <xdr:colOff>63500</xdr:colOff>
      <xdr:row>97</xdr:row>
      <xdr:rowOff>166435</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797300" y="16674675"/>
          <a:ext cx="838200" cy="122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129238</xdr:rowOff>
    </xdr:from>
    <xdr:ext cx="599010" cy="259045"/>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686300" y="16416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106361</xdr:rowOff>
    </xdr:from>
    <xdr:to>
      <xdr:col>24</xdr:col>
      <xdr:colOff>114300</xdr:colOff>
      <xdr:row>97</xdr:row>
      <xdr:rowOff>36511</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584700" y="1656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166435</xdr:rowOff>
    </xdr:from>
    <xdr:to>
      <xdr:col>19</xdr:col>
      <xdr:colOff>177800</xdr:colOff>
      <xdr:row>98</xdr:row>
      <xdr:rowOff>101774</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908300" y="16797085"/>
          <a:ext cx="889000" cy="1067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40525</xdr:rowOff>
    </xdr:from>
    <xdr:to>
      <xdr:col>20</xdr:col>
      <xdr:colOff>38100</xdr:colOff>
      <xdr:row>97</xdr:row>
      <xdr:rowOff>142125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746500" y="1667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158652</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497795" y="16446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157716</xdr:rowOff>
    </xdr:from>
    <xdr:to>
      <xdr:col>15</xdr:col>
      <xdr:colOff>50800</xdr:colOff>
      <xdr:row>98</xdr:row>
      <xdr:rowOff>101774</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2019300" y="16788366"/>
          <a:ext cx="889000" cy="115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130744</xdr:rowOff>
    </xdr:from>
    <xdr:to>
      <xdr:col>15</xdr:col>
      <xdr:colOff>101600</xdr:colOff>
      <xdr:row>98</xdr:row>
      <xdr:rowOff>60894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857500" y="1676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77421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608795" y="16536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157716</xdr:rowOff>
    </xdr:from>
    <xdr:to>
      <xdr:col>10</xdr:col>
      <xdr:colOff>114300</xdr:colOff>
      <xdr:row>99</xdr:row>
      <xdr:rowOff>70053</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130300" y="16788366"/>
          <a:ext cx="889000" cy="255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164805</xdr:rowOff>
    </xdr:from>
    <xdr:to>
      <xdr:col>10</xdr:col>
      <xdr:colOff>165100</xdr:colOff>
      <xdr:row>97</xdr:row>
      <xdr:rowOff>94955</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968500" y="1662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111482</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719795" y="16399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104640</xdr:rowOff>
    </xdr:from>
    <xdr:to>
      <xdr:col>6</xdr:col>
      <xdr:colOff>38100</xdr:colOff>
      <xdr:row>99</xdr:row>
      <xdr:rowOff>34790</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079500" y="1690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51317</xdr:rowOff>
    </xdr:from>
    <xdr:ext cx="599010"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830795" y="166819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164675</xdr:rowOff>
    </xdr:from>
    <xdr:to>
      <xdr:col>24</xdr:col>
      <xdr:colOff>114300</xdr:colOff>
      <xdr:row>97</xdr:row>
      <xdr:rowOff>94825</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584700" y="1662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143102</xdr:rowOff>
    </xdr:from>
    <xdr:ext cx="599010" cy="259045"/>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686300" y="166023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126,539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115635</xdr:rowOff>
    </xdr:from>
    <xdr:to>
      <xdr:col>20</xdr:col>
      <xdr:colOff>38100</xdr:colOff>
      <xdr:row>98</xdr:row>
      <xdr:rowOff>45785</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746500" y="16746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36912</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497795" y="168390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50974</xdr:rowOff>
    </xdr:from>
    <xdr:to>
      <xdr:col>15</xdr:col>
      <xdr:colOff>101600</xdr:colOff>
      <xdr:row>98</xdr:row>
      <xdr:rowOff>152574</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857500" y="16853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143701</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608795" y="169458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106916</xdr:rowOff>
    </xdr:from>
    <xdr:to>
      <xdr:col>10</xdr:col>
      <xdr:colOff>165100</xdr:colOff>
      <xdr:row>98</xdr:row>
      <xdr:rowOff>37066</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968500" y="16737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28193</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719795" y="16830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116,095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19253</xdr:rowOff>
    </xdr:from>
    <xdr:to>
      <xdr:col>6</xdr:col>
      <xdr:colOff>38100</xdr:colOff>
      <xdr:row>99</xdr:row>
      <xdr:rowOff>120853</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079500" y="16992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111980</xdr:rowOff>
    </xdr:from>
    <xdr:ext cx="534377"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863111" y="17085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168146</xdr:rowOff>
    </xdr:from>
    <xdr:to>
      <xdr:col>54</xdr:col>
      <xdr:colOff>189865</xdr:colOff>
      <xdr:row>38</xdr:row>
      <xdr:rowOff>77750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140196"/>
          <a:ext cx="1270" cy="1452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81577</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9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77750</xdr:rowOff>
    </xdr:from>
    <xdr:to>
      <xdr:col>55</xdr:col>
      <xdr:colOff>88900</xdr:colOff>
      <xdr:row>38</xdr:row>
      <xdr:rowOff>77750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92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114823</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4915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168146</xdr:rowOff>
    </xdr:from>
    <xdr:to>
      <xdr:col>55</xdr:col>
      <xdr:colOff>88900</xdr:colOff>
      <xdr:row>29</xdr:row>
      <xdr:rowOff>168146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140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51117</xdr:rowOff>
    </xdr:from>
    <xdr:to>
      <xdr:col>55</xdr:col>
      <xdr:colOff>0</xdr:colOff>
      <xdr:row>37</xdr:row>
      <xdr:rowOff>59774</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394767"/>
          <a:ext cx="838200" cy="8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108630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09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85753</xdr:rowOff>
    </xdr:from>
    <xdr:to>
      <xdr:col>55</xdr:col>
      <xdr:colOff>50800</xdr:colOff>
      <xdr:row>37</xdr:row>
      <xdr:rowOff>15903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25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19327</xdr:rowOff>
    </xdr:from>
    <xdr:to>
      <xdr:col>50</xdr:col>
      <xdr:colOff>114300</xdr:colOff>
      <xdr:row>37</xdr:row>
      <xdr:rowOff>51117</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362977"/>
          <a:ext cx="889000" cy="3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84351</xdr:rowOff>
    </xdr:from>
    <xdr:to>
      <xdr:col>50</xdr:col>
      <xdr:colOff>165100</xdr:colOff>
      <xdr:row>37</xdr:row>
      <xdr:rowOff>14501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5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31028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031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19327</xdr:rowOff>
    </xdr:from>
    <xdr:to>
      <xdr:col>45</xdr:col>
      <xdr:colOff>177800</xdr:colOff>
      <xdr:row>37</xdr:row>
      <xdr:rowOff>26421</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362977"/>
          <a:ext cx="889000" cy="7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73630</xdr:rowOff>
    </xdr:from>
    <xdr:to>
      <xdr:col>46</xdr:col>
      <xdr:colOff>38100</xdr:colOff>
      <xdr:row>37</xdr:row>
      <xdr:rowOff>3780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4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20307</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021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32</xdr:row>
      <xdr:rowOff>151404</xdr:rowOff>
    </xdr:from>
    <xdr:to>
      <xdr:col>41</xdr:col>
      <xdr:colOff>50800</xdr:colOff>
      <xdr:row>37</xdr:row>
      <xdr:rowOff>26421</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637804"/>
          <a:ext cx="889000" cy="732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113391</xdr:rowOff>
    </xdr:from>
    <xdr:to>
      <xdr:col>41</xdr:col>
      <xdr:colOff>101600</xdr:colOff>
      <xdr:row>37</xdr:row>
      <xdr:rowOff>43541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8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60068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6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16053</xdr:rowOff>
    </xdr:from>
    <xdr:to>
      <xdr:col>36</xdr:col>
      <xdr:colOff>165100</xdr:colOff>
      <xdr:row>32</xdr:row>
      <xdr:rowOff>117653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502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134180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2776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8974</xdr:rowOff>
    </xdr:from>
    <xdr:to>
      <xdr:col>55</xdr:col>
      <xdr:colOff>50800</xdr:colOff>
      <xdr:row>37</xdr:row>
      <xdr:rowOff>110574</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352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36</xdr:row>
      <xdr:rowOff>158851</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3310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317</xdr:rowOff>
    </xdr:from>
    <xdr:to>
      <xdr:col>50</xdr:col>
      <xdr:colOff>165100</xdr:colOff>
      <xdr:row>37</xdr:row>
      <xdr:rowOff>101917</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3439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93044</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4366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139977</xdr:rowOff>
    </xdr:from>
    <xdr:to>
      <xdr:col>46</xdr:col>
      <xdr:colOff>38100</xdr:colOff>
      <xdr:row>37</xdr:row>
      <xdr:rowOff>70127</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312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61254</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404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147071</xdr:rowOff>
    </xdr:from>
    <xdr:to>
      <xdr:col>41</xdr:col>
      <xdr:colOff>101600</xdr:colOff>
      <xdr:row>37</xdr:row>
      <xdr:rowOff>77221</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319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68348</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4119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100604</xdr:rowOff>
    </xdr:from>
    <xdr:to>
      <xdr:col>36</xdr:col>
      <xdr:colOff>165100</xdr:colOff>
      <xdr:row>33</xdr:row>
      <xdr:rowOff>30754</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58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21881</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679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130132</xdr:rowOff>
    </xdr:from>
    <xdr:to>
      <xdr:col>54</xdr:col>
      <xdr:colOff>189865</xdr:colOff>
      <xdr:row>59</xdr:row>
      <xdr:rowOff>11281</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10475595" y="8531182"/>
          <a:ext cx="1270" cy="15956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15108</xdr:rowOff>
    </xdr:from>
    <xdr:ext cx="469744" cy="259045"/>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10528300" y="10130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11281</xdr:rowOff>
    </xdr:from>
    <xdr:to>
      <xdr:col>55</xdr:col>
      <xdr:colOff>88900</xdr:colOff>
      <xdr:row>59</xdr:row>
      <xdr:rowOff>11281</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10388600" y="10126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76809</xdr:rowOff>
    </xdr:from>
    <xdr:ext cx="599010" cy="25904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10528300" y="8306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130132</xdr:rowOff>
    </xdr:from>
    <xdr:to>
      <xdr:col>55</xdr:col>
      <xdr:colOff>88900</xdr:colOff>
      <xdr:row>49</xdr:row>
      <xdr:rowOff>130132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8531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54</xdr:row>
      <xdr:rowOff>81287</xdr:rowOff>
    </xdr:from>
    <xdr:to>
      <xdr:col>55</xdr:col>
      <xdr:colOff>0</xdr:colOff>
      <xdr:row>55</xdr:row>
      <xdr:rowOff>89560</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a:off x="9639300" y="9339587"/>
          <a:ext cx="838200" cy="1797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162163</xdr:rowOff>
    </xdr:from>
    <xdr:ext cx="534377" cy="259045"/>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10528300" y="95919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12286</xdr:rowOff>
    </xdr:from>
    <xdr:to>
      <xdr:col>55</xdr:col>
      <xdr:colOff>50800</xdr:colOff>
      <xdr:row>56</xdr:row>
      <xdr:rowOff>113886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10426700" y="9613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81287</xdr:rowOff>
    </xdr:from>
    <xdr:to>
      <xdr:col>50</xdr:col>
      <xdr:colOff>114300</xdr:colOff>
      <xdr:row>54</xdr:row>
      <xdr:rowOff>138209</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flipV="1">
          <a:off x="8750300" y="9339587"/>
          <a:ext cx="889000" cy="56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61881</xdr:rowOff>
    </xdr:from>
    <xdr:to>
      <xdr:col>50</xdr:col>
      <xdr:colOff>165100</xdr:colOff>
      <xdr:row>56</xdr:row>
      <xdr:rowOff>163481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9588500" y="96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154608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372111" y="97558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138209</xdr:rowOff>
    </xdr:from>
    <xdr:to>
      <xdr:col>45</xdr:col>
      <xdr:colOff>177800</xdr:colOff>
      <xdr:row>54</xdr:row>
      <xdr:rowOff>167992</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861300" y="9396509"/>
          <a:ext cx="889000" cy="29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78287</xdr:rowOff>
    </xdr:from>
    <xdr:to>
      <xdr:col>46</xdr:col>
      <xdr:colOff>38100</xdr:colOff>
      <xdr:row>57</xdr:row>
      <xdr:rowOff>8437</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8699500" y="967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171014</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483111" y="9772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167992</xdr:rowOff>
    </xdr:from>
    <xdr:to>
      <xdr:col>41</xdr:col>
      <xdr:colOff>50800</xdr:colOff>
      <xdr:row>56</xdr:row>
      <xdr:rowOff>60593</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972300" y="9426292"/>
          <a:ext cx="889000" cy="2355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62285</xdr:rowOff>
    </xdr:from>
    <xdr:to>
      <xdr:col>41</xdr:col>
      <xdr:colOff>101600</xdr:colOff>
      <xdr:row>56</xdr:row>
      <xdr:rowOff>163885</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810500" y="966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155012</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594111" y="9756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67314</xdr:rowOff>
    </xdr:from>
    <xdr:to>
      <xdr:col>36</xdr:col>
      <xdr:colOff>165100</xdr:colOff>
      <xdr:row>56</xdr:row>
      <xdr:rowOff>168914</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921500" y="966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160041</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05111" y="9761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38760</xdr:rowOff>
    </xdr:from>
    <xdr:to>
      <xdr:col>55</xdr:col>
      <xdr:colOff>50800</xdr:colOff>
      <xdr:row>55</xdr:row>
      <xdr:rowOff>140360</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10426700" y="9468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61637</xdr:rowOff>
    </xdr:from>
    <xdr:ext cx="534377" cy="259045"/>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10528300" y="931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54</xdr:row>
      <xdr:rowOff>30487</xdr:rowOff>
    </xdr:from>
    <xdr:to>
      <xdr:col>50</xdr:col>
      <xdr:colOff>165100</xdr:colOff>
      <xdr:row>54</xdr:row>
      <xdr:rowOff>132087</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9588500" y="92887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52</xdr:row>
      <xdr:rowOff>148614</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9372111" y="9064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80,366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87409</xdr:rowOff>
    </xdr:from>
    <xdr:to>
      <xdr:col>46</xdr:col>
      <xdr:colOff>38100</xdr:colOff>
      <xdr:row>55</xdr:row>
      <xdr:rowOff>17559</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8699500" y="93457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34086</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8483111" y="91209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117192</xdr:rowOff>
    </xdr:from>
    <xdr:to>
      <xdr:col>41</xdr:col>
      <xdr:colOff>101600</xdr:colOff>
      <xdr:row>55</xdr:row>
      <xdr:rowOff>47342</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810500" y="9375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63869</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7594111" y="9150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9793</xdr:rowOff>
    </xdr:from>
    <xdr:to>
      <xdr:col>36</xdr:col>
      <xdr:colOff>165100</xdr:colOff>
      <xdr:row>56</xdr:row>
      <xdr:rowOff>111393</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921500" y="961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127920</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705111" y="938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普通建設事業費 （ うち新規整備　）グラフ枠">
          <a:extLst>
            <a:ext uri="{FF2B5EF4-FFF2-40B4-BE49-F238E27FC236}">
              <a16:creationId xmlns:a16="http://schemas.microsoft.com/office/drawing/2014/main" id="{00000000-0008-0000-0600-000096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2787</xdr:rowOff>
    </xdr:from>
    <xdr:to>
      <xdr:col>54</xdr:col>
      <xdr:colOff>189865</xdr:colOff>
      <xdr:row>79</xdr:row>
      <xdr:rowOff>44450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10475595" y="12004287"/>
          <a:ext cx="1270" cy="1584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8" name="普通建設事業費 （ うち新規整備　）最小値テキスト">
          <a:extLst>
            <a:ext uri="{FF2B5EF4-FFF2-40B4-BE49-F238E27FC236}">
              <a16:creationId xmlns:a16="http://schemas.microsoft.com/office/drawing/2014/main" id="{00000000-0008-0000-0600-000098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120914</xdr:rowOff>
    </xdr:from>
    <xdr:ext cx="534377" cy="259045"/>
    <xdr:sp macro="" textlink="">
      <xdr:nvSpPr>
        <xdr:cNvPr id="410" name="普通建設事業費 （ うち新規整備　）最大値テキスト">
          <a:extLst>
            <a:ext uri="{FF2B5EF4-FFF2-40B4-BE49-F238E27FC236}">
              <a16:creationId xmlns:a16="http://schemas.microsoft.com/office/drawing/2014/main" id="{00000000-0008-0000-0600-00009A010000}"/>
            </a:ext>
          </a:extLst>
        </xdr:cNvPr>
        <xdr:cNvSpPr txBox="1"/>
      </xdr:nvSpPr>
      <xdr:spPr>
        <a:xfrm>
          <a:off x="10528300" y="1177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2787</xdr:rowOff>
    </xdr:from>
    <xdr:to>
      <xdr:col>55</xdr:col>
      <xdr:colOff>88900</xdr:colOff>
      <xdr:row>70</xdr:row>
      <xdr:rowOff>2787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2004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44335</xdr:rowOff>
    </xdr:from>
    <xdr:to>
      <xdr:col>55</xdr:col>
      <xdr:colOff>0</xdr:colOff>
      <xdr:row>77</xdr:row>
      <xdr:rowOff>69614</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a:off x="9639300" y="13245985"/>
          <a:ext cx="838200" cy="25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51325</xdr:rowOff>
    </xdr:from>
    <xdr:ext cx="534377" cy="259045"/>
    <xdr:sp macro="" textlink="">
      <xdr:nvSpPr>
        <xdr:cNvPr id="413" name="普通建設事業費 （ うち新規整備　）平均値テキスト">
          <a:extLst>
            <a:ext uri="{FF2B5EF4-FFF2-40B4-BE49-F238E27FC236}">
              <a16:creationId xmlns:a16="http://schemas.microsoft.com/office/drawing/2014/main" id="{00000000-0008-0000-0600-00009D010000}"/>
            </a:ext>
          </a:extLst>
        </xdr:cNvPr>
        <xdr:cNvSpPr txBox="1"/>
      </xdr:nvSpPr>
      <xdr:spPr>
        <a:xfrm>
          <a:off x="10528300" y="132529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72898</xdr:rowOff>
    </xdr:from>
    <xdr:to>
      <xdr:col>55</xdr:col>
      <xdr:colOff>50800</xdr:colOff>
      <xdr:row>78</xdr:row>
      <xdr:rowOff>3048</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10426700" y="1327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31496</xdr:rowOff>
    </xdr:from>
    <xdr:to>
      <xdr:col>50</xdr:col>
      <xdr:colOff>114300</xdr:colOff>
      <xdr:row>77</xdr:row>
      <xdr:rowOff>44335</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a:off x="8750300" y="13233146"/>
          <a:ext cx="889000" cy="128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119875</xdr:rowOff>
    </xdr:from>
    <xdr:to>
      <xdr:col>50</xdr:col>
      <xdr:colOff>165100</xdr:colOff>
      <xdr:row>78</xdr:row>
      <xdr:rowOff>50025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9588500" y="133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41152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9372111" y="13414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31496</xdr:rowOff>
    </xdr:from>
    <xdr:to>
      <xdr:col>45</xdr:col>
      <xdr:colOff>177800</xdr:colOff>
      <xdr:row>78</xdr:row>
      <xdr:rowOff>10655</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flipV="1">
          <a:off x="7861300" y="13233146"/>
          <a:ext cx="889000" cy="150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143535</xdr:rowOff>
    </xdr:from>
    <xdr:to>
      <xdr:col>46</xdr:col>
      <xdr:colOff>38100</xdr:colOff>
      <xdr:row>78</xdr:row>
      <xdr:rowOff>73685</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8699500" y="133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78</xdr:row>
      <xdr:rowOff>64812</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483111" y="134379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10655</xdr:rowOff>
    </xdr:from>
    <xdr:to>
      <xdr:col>41</xdr:col>
      <xdr:colOff>50800</xdr:colOff>
      <xdr:row>78</xdr:row>
      <xdr:rowOff>52851</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flipV="1">
          <a:off x="6972300" y="13383755"/>
          <a:ext cx="889000" cy="42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121438</xdr:rowOff>
    </xdr:from>
    <xdr:to>
      <xdr:col>41</xdr:col>
      <xdr:colOff>101600</xdr:colOff>
      <xdr:row>78</xdr:row>
      <xdr:rowOff>51588</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7810500" y="133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68115</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594111" y="13098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129972</xdr:rowOff>
    </xdr:from>
    <xdr:to>
      <xdr:col>36</xdr:col>
      <xdr:colOff>165100</xdr:colOff>
      <xdr:row>78</xdr:row>
      <xdr:rowOff>60122</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6921500" y="13331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76649</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05111" y="13106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18814</xdr:rowOff>
    </xdr:from>
    <xdr:to>
      <xdr:col>55</xdr:col>
      <xdr:colOff>50800</xdr:colOff>
      <xdr:row>77</xdr:row>
      <xdr:rowOff>120414</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10426700" y="13220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41691</xdr:rowOff>
    </xdr:from>
    <xdr:ext cx="534377" cy="259045"/>
    <xdr:sp macro="" textlink="">
      <xdr:nvSpPr>
        <xdr:cNvPr id="432" name="普通建設事業費 （ うち新規整備　）該当値テキスト">
          <a:extLst>
            <a:ext uri="{FF2B5EF4-FFF2-40B4-BE49-F238E27FC236}">
              <a16:creationId xmlns:a16="http://schemas.microsoft.com/office/drawing/2014/main" id="{00000000-0008-0000-0600-0000B0010000}"/>
            </a:ext>
          </a:extLst>
        </xdr:cNvPr>
        <xdr:cNvSpPr txBox="1"/>
      </xdr:nvSpPr>
      <xdr:spPr>
        <a:xfrm>
          <a:off x="10528300" y="13071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76</xdr:row>
      <xdr:rowOff>164985</xdr:rowOff>
    </xdr:from>
    <xdr:to>
      <xdr:col>50</xdr:col>
      <xdr:colOff>165100</xdr:colOff>
      <xdr:row>77</xdr:row>
      <xdr:rowOff>95135</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9588500" y="1319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111663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9372111" y="12970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152146</xdr:rowOff>
    </xdr:from>
    <xdr:to>
      <xdr:col>46</xdr:col>
      <xdr:colOff>38100</xdr:colOff>
      <xdr:row>77</xdr:row>
      <xdr:rowOff>82296</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8699500" y="13182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98823</xdr:rowOff>
    </xdr:from>
    <xdr:ext cx="534377"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8483111" y="129575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131305</xdr:rowOff>
    </xdr:from>
    <xdr:to>
      <xdr:col>41</xdr:col>
      <xdr:colOff>101600</xdr:colOff>
      <xdr:row>78</xdr:row>
      <xdr:rowOff>61455</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7810500" y="13332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52582</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7594111" y="13425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2051</xdr:rowOff>
    </xdr:from>
    <xdr:to>
      <xdr:col>36</xdr:col>
      <xdr:colOff>165100</xdr:colOff>
      <xdr:row>78</xdr:row>
      <xdr:rowOff>103651</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6921500" y="13375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94778</xdr:rowOff>
    </xdr:from>
    <xdr:ext cx="469744"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737428" y="134678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116967</xdr:rowOff>
    </xdr:from>
    <xdr:to>
      <xdr:col>54</xdr:col>
      <xdr:colOff>189865</xdr:colOff>
      <xdr:row>98</xdr:row>
      <xdr:rowOff>167399</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10475595" y="15547467"/>
          <a:ext cx="1270" cy="1422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171226</xdr:rowOff>
    </xdr:from>
    <xdr:ext cx="469744" cy="259045"/>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10528300" y="16973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167399</xdr:rowOff>
    </xdr:from>
    <xdr:to>
      <xdr:col>55</xdr:col>
      <xdr:colOff>88900</xdr:colOff>
      <xdr:row>98</xdr:row>
      <xdr:rowOff>167399</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10388600" y="16969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63644</xdr:rowOff>
    </xdr:from>
    <xdr:ext cx="599010" cy="259045"/>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10528300" y="15322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116967</xdr:rowOff>
    </xdr:from>
    <xdr:to>
      <xdr:col>55</xdr:col>
      <xdr:colOff>88900</xdr:colOff>
      <xdr:row>90</xdr:row>
      <xdr:rowOff>116967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5547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74930</xdr:rowOff>
    </xdr:from>
    <xdr:to>
      <xdr:col>55</xdr:col>
      <xdr:colOff>0</xdr:colOff>
      <xdr:row>97</xdr:row>
      <xdr:rowOff>136004</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flipV="1">
          <a:off x="9639300" y="16705580"/>
          <a:ext cx="838200" cy="61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162222</xdr:rowOff>
    </xdr:from>
    <xdr:ext cx="534377" cy="259045"/>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10528300" y="16449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139345</xdr:rowOff>
    </xdr:from>
    <xdr:to>
      <xdr:col>55</xdr:col>
      <xdr:colOff>50800</xdr:colOff>
      <xdr:row>97</xdr:row>
      <xdr:rowOff>69495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10426700" y="1659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68745</xdr:rowOff>
    </xdr:from>
    <xdr:to>
      <xdr:col>50</xdr:col>
      <xdr:colOff>114300</xdr:colOff>
      <xdr:row>97</xdr:row>
      <xdr:rowOff>136004</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8750300" y="16699395"/>
          <a:ext cx="889000" cy="67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168987</xdr:rowOff>
    </xdr:from>
    <xdr:to>
      <xdr:col>50</xdr:col>
      <xdr:colOff>165100</xdr:colOff>
      <xdr:row>97</xdr:row>
      <xdr:rowOff>99137</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9588500" y="1662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115664</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372111" y="1640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68745</xdr:rowOff>
    </xdr:from>
    <xdr:to>
      <xdr:col>45</xdr:col>
      <xdr:colOff>177800</xdr:colOff>
      <xdr:row>97</xdr:row>
      <xdr:rowOff>93244</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7861300" y="16699395"/>
          <a:ext cx="889000" cy="24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2756</xdr:rowOff>
    </xdr:from>
    <xdr:to>
      <xdr:col>46</xdr:col>
      <xdr:colOff>38100</xdr:colOff>
      <xdr:row>97</xdr:row>
      <xdr:rowOff>104356</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8699500" y="1663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120883</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483111" y="16408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160998</xdr:rowOff>
    </xdr:from>
    <xdr:to>
      <xdr:col>41</xdr:col>
      <xdr:colOff>50800</xdr:colOff>
      <xdr:row>97</xdr:row>
      <xdr:rowOff>93244</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a:off x="6972300" y="16620198"/>
          <a:ext cx="889000" cy="1036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5893</xdr:rowOff>
    </xdr:from>
    <xdr:to>
      <xdr:col>41</xdr:col>
      <xdr:colOff>101600</xdr:colOff>
      <xdr:row>97</xdr:row>
      <xdr:rowOff>107493</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810500" y="1663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124020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411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433</xdr:rowOff>
    </xdr:from>
    <xdr:to>
      <xdr:col>36</xdr:col>
      <xdr:colOff>165100</xdr:colOff>
      <xdr:row>97</xdr:row>
      <xdr:rowOff>102033</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921500" y="166310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93160</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723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24130</xdr:rowOff>
    </xdr:from>
    <xdr:to>
      <xdr:col>55</xdr:col>
      <xdr:colOff>50800</xdr:colOff>
      <xdr:row>97</xdr:row>
      <xdr:rowOff>125730</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10426700" y="16654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2557</xdr:rowOff>
    </xdr:from>
    <xdr:ext cx="534377" cy="259045"/>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10528300" y="16633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24,600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85204</xdr:rowOff>
    </xdr:from>
    <xdr:to>
      <xdr:col>50</xdr:col>
      <xdr:colOff>165100</xdr:colOff>
      <xdr:row>98</xdr:row>
      <xdr:rowOff>15354</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9588500" y="16715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6481</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9372111" y="16808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17945</xdr:rowOff>
    </xdr:from>
    <xdr:to>
      <xdr:col>46</xdr:col>
      <xdr:colOff>38100</xdr:colOff>
      <xdr:row>97</xdr:row>
      <xdr:rowOff>119545</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8699500" y="16648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110672</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8483111" y="16741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42444</xdr:rowOff>
    </xdr:from>
    <xdr:to>
      <xdr:col>41</xdr:col>
      <xdr:colOff>101600</xdr:colOff>
      <xdr:row>97</xdr:row>
      <xdr:rowOff>144044</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810500" y="166730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135171</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7594111" y="167658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110198</xdr:rowOff>
    </xdr:from>
    <xdr:to>
      <xdr:col>36</xdr:col>
      <xdr:colOff>165100</xdr:colOff>
      <xdr:row>97</xdr:row>
      <xdr:rowOff>40348</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921500" y="16569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95</xdr:row>
      <xdr:rowOff>56875</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705111" y="16344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30799</xdr:rowOff>
    </xdr:from>
    <xdr:to>
      <xdr:col>85</xdr:col>
      <xdr:colOff>126364</xdr:colOff>
      <xdr:row>39</xdr:row>
      <xdr:rowOff>98878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6317595" y="5345749"/>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136077</xdr:rowOff>
    </xdr:from>
    <xdr:ext cx="249299" cy="25904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6370300" y="6822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148926</xdr:rowOff>
    </xdr:from>
    <xdr:ext cx="599010" cy="259045"/>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6370300" y="5120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30799</xdr:rowOff>
    </xdr:from>
    <xdr:to>
      <xdr:col>86</xdr:col>
      <xdr:colOff>25400</xdr:colOff>
      <xdr:row>31</xdr:row>
      <xdr:rowOff>30799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5345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97834</xdr:rowOff>
    </xdr:from>
    <xdr:to>
      <xdr:col>85</xdr:col>
      <xdr:colOff>127000</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5481300" y="6784384"/>
          <a:ext cx="838200" cy="1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53528</xdr:rowOff>
    </xdr:from>
    <xdr:ext cx="469744" cy="25904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6370300" y="6568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30651</xdr:rowOff>
    </xdr:from>
    <xdr:to>
      <xdr:col>85</xdr:col>
      <xdr:colOff>177800</xdr:colOff>
      <xdr:row>39</xdr:row>
      <xdr:rowOff>132251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6268700" y="671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97834</xdr:rowOff>
    </xdr:from>
    <xdr:to>
      <xdr:col>81</xdr:col>
      <xdr:colOff>50800</xdr:colOff>
      <xdr:row>39</xdr:row>
      <xdr:rowOff>98671</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flipV="1">
          <a:off x="14592300" y="6784384"/>
          <a:ext cx="889000" cy="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37650</xdr:rowOff>
    </xdr:from>
    <xdr:to>
      <xdr:col>81</xdr:col>
      <xdr:colOff>101600</xdr:colOff>
      <xdr:row>39</xdr:row>
      <xdr:rowOff>139250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5430500" y="67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155777</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2017" y="6499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98671</xdr:rowOff>
    </xdr:from>
    <xdr:to>
      <xdr:col>76</xdr:col>
      <xdr:colOff>114300</xdr:colOff>
      <xdr:row>39</xdr:row>
      <xdr:rowOff>98878</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flipV="1">
          <a:off x="13703300" y="6785221"/>
          <a:ext cx="889000" cy="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36844</xdr:rowOff>
    </xdr:from>
    <xdr:to>
      <xdr:col>76</xdr:col>
      <xdr:colOff>165100</xdr:colOff>
      <xdr:row>39</xdr:row>
      <xdr:rowOff>138444</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4541500" y="672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154971</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357428" y="649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98878</xdr:rowOff>
    </xdr:from>
    <xdr:to>
      <xdr:col>71</xdr:col>
      <xdr:colOff>177800</xdr:colOff>
      <xdr:row>39</xdr:row>
      <xdr:rowOff>98878</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2814300" y="6785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36376</xdr:rowOff>
    </xdr:from>
    <xdr:to>
      <xdr:col>72</xdr:col>
      <xdr:colOff>38100</xdr:colOff>
      <xdr:row>39</xdr:row>
      <xdr:rowOff>137976</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3652500" y="672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154503</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468428" y="6498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37258</xdr:rowOff>
    </xdr:from>
    <xdr:to>
      <xdr:col>67</xdr:col>
      <xdr:colOff>101600</xdr:colOff>
      <xdr:row>39</xdr:row>
      <xdr:rowOff>138858</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2763500" y="6723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37</xdr:row>
      <xdr:rowOff>155385</xdr:rowOff>
    </xdr:from>
    <xdr:ext cx="378565"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625017" y="649903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9077</xdr:rowOff>
    </xdr:from>
    <xdr:ext cx="249299" cy="25904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6370300" y="669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47034</xdr:rowOff>
    </xdr:from>
    <xdr:to>
      <xdr:col>81</xdr:col>
      <xdr:colOff>101600</xdr:colOff>
      <xdr:row>39</xdr:row>
      <xdr:rowOff>148634</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5430500" y="6733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39</xdr:row>
      <xdr:rowOff>139761</xdr:rowOff>
    </xdr:from>
    <xdr:ext cx="313932"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5324333" y="6826311"/>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47871</xdr:rowOff>
    </xdr:from>
    <xdr:to>
      <xdr:col>76</xdr:col>
      <xdr:colOff>165100</xdr:colOff>
      <xdr:row>39</xdr:row>
      <xdr:rowOff>149471</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4541500" y="6734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39</xdr:row>
      <xdr:rowOff>140598</xdr:rowOff>
    </xdr:from>
    <xdr:ext cx="313932"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35333" y="68271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48078</xdr:rowOff>
    </xdr:from>
    <xdr:to>
      <xdr:col>72</xdr:col>
      <xdr:colOff>38100</xdr:colOff>
      <xdr:row>39</xdr:row>
      <xdr:rowOff>149678</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3652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39</xdr:row>
      <xdr:rowOff>140805</xdr:rowOff>
    </xdr:from>
    <xdr:ext cx="249299"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3578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48078</xdr:rowOff>
    </xdr:from>
    <xdr:to>
      <xdr:col>67</xdr:col>
      <xdr:colOff>101600</xdr:colOff>
      <xdr:row>39</xdr:row>
      <xdr:rowOff>149678</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27635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39</xdr:row>
      <xdr:rowOff>140805</xdr:rowOff>
    </xdr:from>
    <xdr:ext cx="249299"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689650" y="6827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90488</xdr:rowOff>
    </xdr:from>
    <xdr:to>
      <xdr:col>85</xdr:col>
      <xdr:colOff>126364</xdr:colOff>
      <xdr:row>78</xdr:row>
      <xdr:rowOff>83375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091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87202</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460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83375</xdr:rowOff>
    </xdr:from>
    <xdr:to>
      <xdr:col>86</xdr:col>
      <xdr:colOff>25400</xdr:colOff>
      <xdr:row>78</xdr:row>
      <xdr:rowOff>83375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45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37165</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8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90488</xdr:rowOff>
    </xdr:from>
    <xdr:to>
      <xdr:col>86</xdr:col>
      <xdr:colOff>25400</xdr:colOff>
      <xdr:row>70</xdr:row>
      <xdr:rowOff>90488</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0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150710</xdr:rowOff>
    </xdr:from>
    <xdr:to>
      <xdr:col>85</xdr:col>
      <xdr:colOff>127000</xdr:colOff>
      <xdr:row>76</xdr:row>
      <xdr:rowOff>10985</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009460"/>
          <a:ext cx="838200" cy="31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38688</xdr:rowOff>
    </xdr:from>
    <xdr:ext cx="534377"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3068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60261</xdr:rowOff>
    </xdr:from>
    <xdr:to>
      <xdr:col>85</xdr:col>
      <xdr:colOff>177800</xdr:colOff>
      <xdr:row>76</xdr:row>
      <xdr:rowOff>161861</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09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10985</xdr:rowOff>
    </xdr:from>
    <xdr:to>
      <xdr:col>81</xdr:col>
      <xdr:colOff>50800</xdr:colOff>
      <xdr:row>76</xdr:row>
      <xdr:rowOff>42481</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041185"/>
          <a:ext cx="889000" cy="31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56007</xdr:rowOff>
    </xdr:from>
    <xdr:to>
      <xdr:col>81</xdr:col>
      <xdr:colOff>101600</xdr:colOff>
      <xdr:row>76</xdr:row>
      <xdr:rowOff>157607</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08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148734</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14111" y="13178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42481</xdr:rowOff>
    </xdr:from>
    <xdr:to>
      <xdr:col>76</xdr:col>
      <xdr:colOff>114300</xdr:colOff>
      <xdr:row>76</xdr:row>
      <xdr:rowOff>84925</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072681"/>
          <a:ext cx="889000" cy="4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48654</xdr:rowOff>
    </xdr:from>
    <xdr:to>
      <xdr:col>76</xdr:col>
      <xdr:colOff>165100</xdr:colOff>
      <xdr:row>76</xdr:row>
      <xdr:rowOff>150254</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141381</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31715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44386</xdr:rowOff>
    </xdr:from>
    <xdr:to>
      <xdr:col>71</xdr:col>
      <xdr:colOff>177800</xdr:colOff>
      <xdr:row>76</xdr:row>
      <xdr:rowOff>84925</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a:off x="12814300" y="12903136"/>
          <a:ext cx="889000" cy="21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53087</xdr:rowOff>
    </xdr:from>
    <xdr:to>
      <xdr:col>72</xdr:col>
      <xdr:colOff>38100</xdr:colOff>
      <xdr:row>76</xdr:row>
      <xdr:rowOff>154687</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145814</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3176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49518</xdr:rowOff>
    </xdr:from>
    <xdr:to>
      <xdr:col>67</xdr:col>
      <xdr:colOff>101600</xdr:colOff>
      <xdr:row>76</xdr:row>
      <xdr:rowOff>151118</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079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142245</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3172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99911</xdr:rowOff>
    </xdr:from>
    <xdr:to>
      <xdr:col>85</xdr:col>
      <xdr:colOff>177800</xdr:colOff>
      <xdr:row>76</xdr:row>
      <xdr:rowOff>30060</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2958661"/>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122788</xdr:rowOff>
    </xdr:from>
    <xdr:ext cx="534377"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2810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131635</xdr:rowOff>
    </xdr:from>
    <xdr:to>
      <xdr:col>81</xdr:col>
      <xdr:colOff>101600</xdr:colOff>
      <xdr:row>76</xdr:row>
      <xdr:rowOff>61785</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2990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78312</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214111" y="12765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75</xdr:row>
      <xdr:rowOff>163131</xdr:rowOff>
    </xdr:from>
    <xdr:to>
      <xdr:col>76</xdr:col>
      <xdr:colOff>165100</xdr:colOff>
      <xdr:row>76</xdr:row>
      <xdr:rowOff>93281</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021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109808</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325111" y="12797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34125</xdr:rowOff>
    </xdr:from>
    <xdr:to>
      <xdr:col>72</xdr:col>
      <xdr:colOff>38100</xdr:colOff>
      <xdr:row>76</xdr:row>
      <xdr:rowOff>135725</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064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152252</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36111" y="12839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74</xdr:row>
      <xdr:rowOff>165036</xdr:rowOff>
    </xdr:from>
    <xdr:to>
      <xdr:col>67</xdr:col>
      <xdr:colOff>101600</xdr:colOff>
      <xdr:row>75</xdr:row>
      <xdr:rowOff>95186</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2852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111713</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47111" y="12627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49851</xdr:rowOff>
    </xdr:from>
    <xdr:to>
      <xdr:col>85</xdr:col>
      <xdr:colOff>126364</xdr:colOff>
      <xdr:row>98</xdr:row>
      <xdr:rowOff>136564</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480351"/>
          <a:ext cx="1269" cy="145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140391</xdr:rowOff>
    </xdr:from>
    <xdr:ext cx="378565"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136564</xdr:rowOff>
    </xdr:from>
    <xdr:to>
      <xdr:col>86</xdr:col>
      <xdr:colOff>25400</xdr:colOff>
      <xdr:row>98</xdr:row>
      <xdr:rowOff>136564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3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167978</xdr:rowOff>
    </xdr:from>
    <xdr:ext cx="599010"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255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49851</xdr:rowOff>
    </xdr:from>
    <xdr:to>
      <xdr:col>86</xdr:col>
      <xdr:colOff>25400</xdr:colOff>
      <xdr:row>90</xdr:row>
      <xdr:rowOff>49851</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48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63292</xdr:rowOff>
    </xdr:from>
    <xdr:to>
      <xdr:col>85</xdr:col>
      <xdr:colOff>127000</xdr:colOff>
      <xdr:row>98</xdr:row>
      <xdr:rowOff>105483</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flipV="1">
          <a:off x="15481300" y="16865392"/>
          <a:ext cx="838200" cy="421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82498</xdr:rowOff>
    </xdr:from>
    <xdr:ext cx="534377"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5416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59621</xdr:rowOff>
    </xdr:from>
    <xdr:to>
      <xdr:col>85</xdr:col>
      <xdr:colOff>177800</xdr:colOff>
      <xdr:row>97</xdr:row>
      <xdr:rowOff>161221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69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90971</xdr:rowOff>
    </xdr:from>
    <xdr:to>
      <xdr:col>81</xdr:col>
      <xdr:colOff>50800</xdr:colOff>
      <xdr:row>98</xdr:row>
      <xdr:rowOff>105483</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a:off x="14592300" y="16893071"/>
          <a:ext cx="889000" cy="14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84547</xdr:rowOff>
    </xdr:from>
    <xdr:to>
      <xdr:col>81</xdr:col>
      <xdr:colOff>101600</xdr:colOff>
      <xdr:row>98</xdr:row>
      <xdr:rowOff>14697</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1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31224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6490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23014</xdr:rowOff>
    </xdr:from>
    <xdr:to>
      <xdr:col>76</xdr:col>
      <xdr:colOff>114300</xdr:colOff>
      <xdr:row>98</xdr:row>
      <xdr:rowOff>90971</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825114"/>
          <a:ext cx="889000" cy="679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69954</xdr:rowOff>
    </xdr:from>
    <xdr:to>
      <xdr:col>76</xdr:col>
      <xdr:colOff>165100</xdr:colOff>
      <xdr:row>98</xdr:row>
      <xdr:rowOff>104</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0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16631</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325111" y="1647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23014</xdr:rowOff>
    </xdr:from>
    <xdr:to>
      <xdr:col>71</xdr:col>
      <xdr:colOff>177800</xdr:colOff>
      <xdr:row>98</xdr:row>
      <xdr:rowOff>59827</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825114"/>
          <a:ext cx="889000" cy="36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52488</xdr:rowOff>
    </xdr:from>
    <xdr:to>
      <xdr:col>72</xdr:col>
      <xdr:colOff>38100</xdr:colOff>
      <xdr:row>97</xdr:row>
      <xdr:rowOff>154088</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68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170615</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36111" y="1645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120630</xdr:rowOff>
    </xdr:from>
    <xdr:to>
      <xdr:col>67</xdr:col>
      <xdr:colOff>101600</xdr:colOff>
      <xdr:row>98</xdr:row>
      <xdr:rowOff>50780</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75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67307</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52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12492</xdr:rowOff>
    </xdr:from>
    <xdr:to>
      <xdr:col>85</xdr:col>
      <xdr:colOff>177800</xdr:colOff>
      <xdr:row>98</xdr:row>
      <xdr:rowOff>114092</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814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98869</xdr:rowOff>
    </xdr:from>
    <xdr:ext cx="469744"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295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54683</xdr:rowOff>
    </xdr:from>
    <xdr:to>
      <xdr:col>81</xdr:col>
      <xdr:colOff>101600</xdr:colOff>
      <xdr:row>98</xdr:row>
      <xdr:rowOff>156283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856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98</xdr:row>
      <xdr:rowOff>147410</xdr:rowOff>
    </xdr:from>
    <xdr:ext cx="469744"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46428" y="16949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40171</xdr:rowOff>
    </xdr:from>
    <xdr:to>
      <xdr:col>76</xdr:col>
      <xdr:colOff>165100</xdr:colOff>
      <xdr:row>98</xdr:row>
      <xdr:rowOff>141771</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42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132898</xdr:rowOff>
    </xdr:from>
    <xdr:ext cx="469744"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57428" y="169349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143664</xdr:rowOff>
    </xdr:from>
    <xdr:to>
      <xdr:col>72</xdr:col>
      <xdr:colOff>38100</xdr:colOff>
      <xdr:row>98</xdr:row>
      <xdr:rowOff>73814</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774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64941</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36111" y="16867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12,761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9027</xdr:rowOff>
    </xdr:from>
    <xdr:to>
      <xdr:col>67</xdr:col>
      <xdr:colOff>101600</xdr:colOff>
      <xdr:row>98</xdr:row>
      <xdr:rowOff>110627</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8111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98</xdr:row>
      <xdr:rowOff>101754</xdr:rowOff>
    </xdr:from>
    <xdr:ext cx="469744"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79428" y="169038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89281</xdr:rowOff>
    </xdr:from>
    <xdr:to>
      <xdr:col>116</xdr:col>
      <xdr:colOff>62864</xdr:colOff>
      <xdr:row>39</xdr:row>
      <xdr:rowOff>44450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2159595" y="5404231"/>
          <a:ext cx="1269" cy="1326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35958</xdr:rowOff>
    </xdr:from>
    <xdr:ext cx="534377" cy="259045"/>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2212300" y="517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89281</xdr:rowOff>
    </xdr:from>
    <xdr:to>
      <xdr:col>116</xdr:col>
      <xdr:colOff>152400</xdr:colOff>
      <xdr:row>31</xdr:row>
      <xdr:rowOff>89281</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5404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49928</xdr:rowOff>
    </xdr:from>
    <xdr:ext cx="469744" cy="259045"/>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2212300" y="63935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27051</xdr:rowOff>
    </xdr:from>
    <xdr:to>
      <xdr:col>116</xdr:col>
      <xdr:colOff>114300</xdr:colOff>
      <xdr:row>38</xdr:row>
      <xdr:rowOff>128651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2110700" y="654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6223</xdr:rowOff>
    </xdr:from>
    <xdr:to>
      <xdr:col>112</xdr:col>
      <xdr:colOff>38100</xdr:colOff>
      <xdr:row>38</xdr:row>
      <xdr:rowOff>107823</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1272500" y="652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124350</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088428" y="62965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xdr:rowOff>
    </xdr:from>
    <xdr:to>
      <xdr:col>107</xdr:col>
      <xdr:colOff>101600</xdr:colOff>
      <xdr:row>38</xdr:row>
      <xdr:rowOff>106299</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0383500" y="651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122826</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199428" y="6295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162560</xdr:rowOff>
    </xdr:from>
    <xdr:to>
      <xdr:col>102</xdr:col>
      <xdr:colOff>165100</xdr:colOff>
      <xdr:row>38</xdr:row>
      <xdr:rowOff>92710</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9494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109237</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10428" y="6281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5207</xdr:rowOff>
    </xdr:from>
    <xdr:to>
      <xdr:col>98</xdr:col>
      <xdr:colOff>38100</xdr:colOff>
      <xdr:row>38</xdr:row>
      <xdr:rowOff>106807</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8605500" y="65203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123334</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21428" y="62955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112816</xdr:rowOff>
    </xdr:from>
    <xdr:to>
      <xdr:col>116</xdr:col>
      <xdr:colOff>62864</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2159595" y="8856766"/>
          <a:ext cx="1269" cy="1227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143966</xdr:rowOff>
    </xdr:from>
    <xdr:ext cx="249299" cy="259045"/>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2212300" y="10088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59493</xdr:rowOff>
    </xdr:from>
    <xdr:ext cx="534377" cy="25904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2212300" y="863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112816</xdr:rowOff>
    </xdr:from>
    <xdr:to>
      <xdr:col>116</xdr:col>
      <xdr:colOff>152400</xdr:colOff>
      <xdr:row>51</xdr:row>
      <xdr:rowOff>112816</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2072600" y="885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60833</xdr:rowOff>
    </xdr:from>
    <xdr:to>
      <xdr:col>116</xdr:col>
      <xdr:colOff>63500</xdr:colOff>
      <xdr:row>58</xdr:row>
      <xdr:rowOff>61382</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flipV="1">
          <a:off x="21323300" y="10004933"/>
          <a:ext cx="838200" cy="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16967</xdr:rowOff>
    </xdr:from>
    <xdr:ext cx="469744" cy="25904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2212300" y="99610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38540</xdr:rowOff>
    </xdr:from>
    <xdr:to>
      <xdr:col>116</xdr:col>
      <xdr:colOff>114300</xdr:colOff>
      <xdr:row>58</xdr:row>
      <xdr:rowOff>140140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2110700" y="99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61382</xdr:rowOff>
    </xdr:from>
    <xdr:to>
      <xdr:col>111</xdr:col>
      <xdr:colOff>177800</xdr:colOff>
      <xdr:row>58</xdr:row>
      <xdr:rowOff>61885</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flipV="1">
          <a:off x="20434300" y="10005482"/>
          <a:ext cx="889000" cy="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39819</xdr:rowOff>
    </xdr:from>
    <xdr:to>
      <xdr:col>112</xdr:col>
      <xdr:colOff>38100</xdr:colOff>
      <xdr:row>58</xdr:row>
      <xdr:rowOff>141419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1272500" y="998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132546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10076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32303</xdr:rowOff>
    </xdr:from>
    <xdr:to>
      <xdr:col>107</xdr:col>
      <xdr:colOff>50800</xdr:colOff>
      <xdr:row>58</xdr:row>
      <xdr:rowOff>61885</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9545300" y="9976403"/>
          <a:ext cx="889000" cy="2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41488</xdr:rowOff>
    </xdr:from>
    <xdr:to>
      <xdr:col>107</xdr:col>
      <xdr:colOff>101600</xdr:colOff>
      <xdr:row>58</xdr:row>
      <xdr:rowOff>143088</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0383500" y="998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134215</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199428" y="1007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32303</xdr:rowOff>
    </xdr:from>
    <xdr:to>
      <xdr:col>102</xdr:col>
      <xdr:colOff>114300</xdr:colOff>
      <xdr:row>58</xdr:row>
      <xdr:rowOff>62685</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flipV="1">
          <a:off x="18656300" y="9976403"/>
          <a:ext cx="889000" cy="30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37099</xdr:rowOff>
    </xdr:from>
    <xdr:to>
      <xdr:col>102</xdr:col>
      <xdr:colOff>165100</xdr:colOff>
      <xdr:row>58</xdr:row>
      <xdr:rowOff>138699</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9494500" y="9981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129826</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10428" y="10073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25509</xdr:rowOff>
    </xdr:from>
    <xdr:to>
      <xdr:col>98</xdr:col>
      <xdr:colOff>38100</xdr:colOff>
      <xdr:row>58</xdr:row>
      <xdr:rowOff>127109</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8605500" y="996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118236</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21428" y="100623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10033</xdr:rowOff>
    </xdr:from>
    <xdr:to>
      <xdr:col>116</xdr:col>
      <xdr:colOff>114300</xdr:colOff>
      <xdr:row>58</xdr:row>
      <xdr:rowOff>111633</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2110700" y="99541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140860</xdr:rowOff>
    </xdr:from>
    <xdr:ext cx="469744" cy="259045"/>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2212300" y="9742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10582</xdr:rowOff>
    </xdr:from>
    <xdr:to>
      <xdr:col>112</xdr:col>
      <xdr:colOff>38100</xdr:colOff>
      <xdr:row>58</xdr:row>
      <xdr:rowOff>112182</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1272500" y="9954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128709</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1088428" y="9729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11085</xdr:rowOff>
    </xdr:from>
    <xdr:to>
      <xdr:col>107</xdr:col>
      <xdr:colOff>101600</xdr:colOff>
      <xdr:row>58</xdr:row>
      <xdr:rowOff>112685</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0383500" y="9955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129212</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20199428" y="9730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57</xdr:row>
      <xdr:rowOff>152953</xdr:rowOff>
    </xdr:from>
    <xdr:to>
      <xdr:col>102</xdr:col>
      <xdr:colOff>165100</xdr:colOff>
      <xdr:row>58</xdr:row>
      <xdr:rowOff>83103</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9494500" y="99256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99630</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9310428" y="97008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11885</xdr:rowOff>
    </xdr:from>
    <xdr:to>
      <xdr:col>98</xdr:col>
      <xdr:colOff>38100</xdr:colOff>
      <xdr:row>58</xdr:row>
      <xdr:rowOff>113485</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8605500" y="995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130012</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421428" y="9731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120307</xdr:rowOff>
    </xdr:from>
    <xdr:to>
      <xdr:col>116</xdr:col>
      <xdr:colOff>62864</xdr:colOff>
      <xdr:row>79</xdr:row>
      <xdr:rowOff>84035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2159595" y="12121807"/>
          <a:ext cx="1269" cy="1506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87862</xdr:rowOff>
    </xdr:from>
    <xdr:ext cx="534377" cy="25904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2212300" y="13632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84035</xdr:rowOff>
    </xdr:from>
    <xdr:to>
      <xdr:col>116</xdr:col>
      <xdr:colOff>152400</xdr:colOff>
      <xdr:row>79</xdr:row>
      <xdr:rowOff>84035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362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66984</xdr:rowOff>
    </xdr:from>
    <xdr:ext cx="534377" cy="25904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2212300" y="1189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120307</xdr:rowOff>
    </xdr:from>
    <xdr:to>
      <xdr:col>116</xdr:col>
      <xdr:colOff>152400</xdr:colOff>
      <xdr:row>70</xdr:row>
      <xdr:rowOff>120307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212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73</xdr:row>
      <xdr:rowOff>160045</xdr:rowOff>
    </xdr:from>
    <xdr:to>
      <xdr:col>116</xdr:col>
      <xdr:colOff>63500</xdr:colOff>
      <xdr:row>74</xdr:row>
      <xdr:rowOff>84493</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1323300" y="12675895"/>
          <a:ext cx="838200" cy="958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74</xdr:row>
      <xdr:rowOff>91673</xdr:rowOff>
    </xdr:from>
    <xdr:ext cx="534377" cy="259045"/>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2212300" y="12778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113246</xdr:rowOff>
    </xdr:from>
    <xdr:to>
      <xdr:col>116</xdr:col>
      <xdr:colOff>114300</xdr:colOff>
      <xdr:row>75</xdr:row>
      <xdr:rowOff>43396</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2110700" y="128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84493</xdr:rowOff>
    </xdr:from>
    <xdr:to>
      <xdr:col>111</xdr:col>
      <xdr:colOff>177800</xdr:colOff>
      <xdr:row>75</xdr:row>
      <xdr:rowOff>13627</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0434300" y="12771793"/>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138468</xdr:rowOff>
    </xdr:from>
    <xdr:to>
      <xdr:col>112</xdr:col>
      <xdr:colOff>38100</xdr:colOff>
      <xdr:row>75</xdr:row>
      <xdr:rowOff>68618</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1272500" y="12825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75</xdr:row>
      <xdr:rowOff>59745</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056111" y="129184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13627</xdr:rowOff>
    </xdr:from>
    <xdr:to>
      <xdr:col>107</xdr:col>
      <xdr:colOff>50800</xdr:colOff>
      <xdr:row>75</xdr:row>
      <xdr:rowOff>62776</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9545300" y="12872377"/>
          <a:ext cx="889000" cy="49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46533</xdr:rowOff>
    </xdr:from>
    <xdr:to>
      <xdr:col>107</xdr:col>
      <xdr:colOff>101600</xdr:colOff>
      <xdr:row>75</xdr:row>
      <xdr:rowOff>148134</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0383500" y="129052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75</xdr:row>
      <xdr:rowOff>139259</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29980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75</xdr:row>
      <xdr:rowOff>55423</xdr:rowOff>
    </xdr:from>
    <xdr:to>
      <xdr:col>102</xdr:col>
      <xdr:colOff>114300</xdr:colOff>
      <xdr:row>75</xdr:row>
      <xdr:rowOff>62776</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a:off x="18656300" y="12914173"/>
          <a:ext cx="889000" cy="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80099</xdr:rowOff>
    </xdr:from>
    <xdr:to>
      <xdr:col>102</xdr:col>
      <xdr:colOff>165100</xdr:colOff>
      <xdr:row>76</xdr:row>
      <xdr:rowOff>10249</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9494500" y="1293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1376</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303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114656</xdr:rowOff>
    </xdr:from>
    <xdr:to>
      <xdr:col>98</xdr:col>
      <xdr:colOff>38100</xdr:colOff>
      <xdr:row>76</xdr:row>
      <xdr:rowOff>44807</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8605500" y="1297340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35932</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30661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34,824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109245</xdr:rowOff>
    </xdr:from>
    <xdr:to>
      <xdr:col>116</xdr:col>
      <xdr:colOff>114300</xdr:colOff>
      <xdr:row>74</xdr:row>
      <xdr:rowOff>39395</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2110700" y="1262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132122</xdr:rowOff>
    </xdr:from>
    <xdr:ext cx="534377" cy="25904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2212300" y="124765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43,966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33693</xdr:rowOff>
    </xdr:from>
    <xdr:to>
      <xdr:col>112</xdr:col>
      <xdr:colOff>38100</xdr:colOff>
      <xdr:row>74</xdr:row>
      <xdr:rowOff>135293</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1272500" y="127209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151820</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056111" y="124962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134277</xdr:rowOff>
    </xdr:from>
    <xdr:to>
      <xdr:col>107</xdr:col>
      <xdr:colOff>101600</xdr:colOff>
      <xdr:row>75</xdr:row>
      <xdr:rowOff>64427</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0383500" y="12821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80954</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167111" y="12596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75</xdr:row>
      <xdr:rowOff>11976</xdr:rowOff>
    </xdr:from>
    <xdr:to>
      <xdr:col>102</xdr:col>
      <xdr:colOff>165100</xdr:colOff>
      <xdr:row>75</xdr:row>
      <xdr:rowOff>113576</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9494500" y="1287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130103</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9278111" y="126459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37,519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4623</xdr:rowOff>
    </xdr:from>
    <xdr:to>
      <xdr:col>98</xdr:col>
      <xdr:colOff>38100</xdr:colOff>
      <xdr:row>75</xdr:row>
      <xdr:rowOff>106223</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8605500" y="12863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122750</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389111" y="126386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人件費については、住民一人当たり</a:t>
          </a:r>
          <a:r>
            <a:rPr kumimoji="1" lang="en-US" altLang="ja-JP" sz="1300">
              <a:latin typeface="ＭＳ Ｐゴシック" panose="020B0600070205080204" pitchFamily="50" charset="-128"/>
              <a:ea typeface="ＭＳ Ｐゴシック" panose="020B0600070205080204" pitchFamily="50" charset="-128"/>
            </a:rPr>
            <a:t>69,578</a:t>
          </a:r>
          <a:r>
            <a:rPr kumimoji="1" lang="ja-JP" altLang="en-US" sz="1300">
              <a:latin typeface="ＭＳ Ｐゴシック" panose="020B0600070205080204" pitchFamily="50" charset="-128"/>
              <a:ea typeface="ＭＳ Ｐゴシック" panose="020B0600070205080204" pitchFamily="50" charset="-128"/>
            </a:rPr>
            <a:t>円となっており、会計年度任用職員の勤勉手当支給開始等に伴い、前年度から</a:t>
          </a:r>
          <a:r>
            <a:rPr kumimoji="1" lang="en-US" altLang="ja-JP" sz="1300">
              <a:latin typeface="ＭＳ Ｐゴシック" panose="020B0600070205080204" pitchFamily="50" charset="-128"/>
              <a:ea typeface="ＭＳ Ｐゴシック" panose="020B0600070205080204" pitchFamily="50" charset="-128"/>
            </a:rPr>
            <a:t>7.4</a:t>
          </a:r>
          <a:r>
            <a:rPr kumimoji="1" lang="ja-JP" altLang="en-US" sz="1300">
              <a:latin typeface="ＭＳ Ｐゴシック" panose="020B0600070205080204" pitchFamily="50" charset="-128"/>
              <a:ea typeface="ＭＳ Ｐゴシック" panose="020B0600070205080204" pitchFamily="50" charset="-128"/>
            </a:rPr>
            <a:t>％増加しています。</a:t>
          </a:r>
        </a:p>
        <a:p>
          <a:r>
            <a:rPr kumimoji="1" lang="ja-JP" altLang="en-US" sz="1300">
              <a:latin typeface="ＭＳ Ｐゴシック" panose="020B0600070205080204" pitchFamily="50" charset="-128"/>
              <a:ea typeface="ＭＳ Ｐゴシック" panose="020B0600070205080204" pitchFamily="50" charset="-128"/>
            </a:rPr>
            <a:t>　扶助費については、住民一人当たり</a:t>
          </a:r>
          <a:r>
            <a:rPr kumimoji="1" lang="en-US" altLang="ja-JP" sz="1300">
              <a:latin typeface="ＭＳ Ｐゴシック" panose="020B0600070205080204" pitchFamily="50" charset="-128"/>
              <a:ea typeface="ＭＳ Ｐゴシック" panose="020B0600070205080204" pitchFamily="50" charset="-128"/>
            </a:rPr>
            <a:t>126,539</a:t>
          </a:r>
          <a:r>
            <a:rPr kumimoji="1" lang="ja-JP" altLang="en-US" sz="1300">
              <a:latin typeface="ＭＳ Ｐゴシック" panose="020B0600070205080204" pitchFamily="50" charset="-128"/>
              <a:ea typeface="ＭＳ Ｐゴシック" panose="020B0600070205080204" pitchFamily="50" charset="-128"/>
            </a:rPr>
            <a:t>円となっており、令和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年度は他団体と同様に、物価高対応・定額減税補足臨時給付金の支給を行ったことにより、前年度から</a:t>
          </a:r>
          <a:r>
            <a:rPr kumimoji="1" lang="en-US" altLang="ja-JP" sz="1300">
              <a:latin typeface="ＭＳ Ｐゴシック" panose="020B0600070205080204" pitchFamily="50" charset="-128"/>
              <a:ea typeface="ＭＳ Ｐゴシック" panose="020B0600070205080204" pitchFamily="50" charset="-128"/>
            </a:rPr>
            <a:t>9.8</a:t>
          </a:r>
          <a:r>
            <a:rPr kumimoji="1" lang="ja-JP" altLang="en-US" sz="1300">
              <a:latin typeface="ＭＳ Ｐゴシック" panose="020B0600070205080204" pitchFamily="50" charset="-128"/>
              <a:ea typeface="ＭＳ Ｐゴシック" panose="020B0600070205080204" pitchFamily="50" charset="-128"/>
            </a:rPr>
            <a:t>％増加しています。</a:t>
          </a:r>
        </a:p>
        <a:p>
          <a:r>
            <a:rPr kumimoji="1" lang="ja-JP" altLang="en-US" sz="1300">
              <a:latin typeface="ＭＳ Ｐゴシック" panose="020B0600070205080204" pitchFamily="50" charset="-128"/>
              <a:ea typeface="ＭＳ Ｐゴシック" panose="020B0600070205080204" pitchFamily="50" charset="-128"/>
            </a:rPr>
            <a:t>　普通建設事業費については、住民一人当たり</a:t>
          </a:r>
          <a:r>
            <a:rPr kumimoji="1" lang="en-US" altLang="ja-JP" sz="1300">
              <a:latin typeface="ＭＳ Ｐゴシック" panose="020B0600070205080204" pitchFamily="50" charset="-128"/>
              <a:ea typeface="ＭＳ Ｐゴシック" panose="020B0600070205080204" pitchFamily="50" charset="-128"/>
            </a:rPr>
            <a:t>63,856</a:t>
          </a:r>
          <a:r>
            <a:rPr kumimoji="1" lang="ja-JP" altLang="en-US" sz="1300">
              <a:latin typeface="ＭＳ Ｐゴシック" panose="020B0600070205080204" pitchFamily="50" charset="-128"/>
              <a:ea typeface="ＭＳ Ｐゴシック" panose="020B0600070205080204" pitchFamily="50" charset="-128"/>
            </a:rPr>
            <a:t>円となっており、新名神高速道路の開通に合わせたまちづくりの進捗に伴い、前年度から</a:t>
          </a:r>
          <a:r>
            <a:rPr kumimoji="1" lang="en-US" altLang="ja-JP" sz="1300">
              <a:latin typeface="ＭＳ Ｐゴシック" panose="020B0600070205080204" pitchFamily="50" charset="-128"/>
              <a:ea typeface="ＭＳ Ｐゴシック" panose="020B0600070205080204" pitchFamily="50" charset="-128"/>
            </a:rPr>
            <a:t>20.5</a:t>
          </a:r>
          <a:r>
            <a:rPr kumimoji="1" lang="ja-JP" altLang="en-US" sz="1300">
              <a:latin typeface="ＭＳ Ｐゴシック" panose="020B0600070205080204" pitchFamily="50" charset="-128"/>
              <a:ea typeface="ＭＳ Ｐゴシック" panose="020B0600070205080204" pitchFamily="50" charset="-128"/>
            </a:rPr>
            <a:t>％減少し、類似団体平均との差が小さくなっています。</a:t>
          </a:r>
        </a:p>
        <a:p>
          <a:r>
            <a:rPr kumimoji="1" lang="ja-JP" altLang="en-US" sz="1300">
              <a:latin typeface="ＭＳ Ｐゴシック" panose="020B0600070205080204" pitchFamily="50" charset="-128"/>
              <a:ea typeface="ＭＳ Ｐゴシック" panose="020B0600070205080204" pitchFamily="50" charset="-128"/>
            </a:rPr>
            <a:t>　公債費については、大型事業の元金償還が令和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年度から始まったことに伴い、前年度から</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％増加しています。　　</a:t>
          </a:r>
        </a:p>
        <a:p>
          <a:r>
            <a:rPr kumimoji="1" lang="ja-JP" altLang="en-US" sz="1300">
              <a:latin typeface="ＭＳ Ｐゴシック" panose="020B0600070205080204" pitchFamily="50" charset="-128"/>
              <a:ea typeface="ＭＳ Ｐゴシック" panose="020B0600070205080204" pitchFamily="50" charset="-128"/>
            </a:rPr>
            <a:t>　積立金については、財政調整基金への積み立てが増加したこと等に伴い、前年度から</a:t>
          </a:r>
          <a:r>
            <a:rPr kumimoji="1" lang="en-US" altLang="ja-JP" sz="1300">
              <a:latin typeface="ＭＳ Ｐゴシック" panose="020B0600070205080204" pitchFamily="50" charset="-128"/>
              <a:ea typeface="ＭＳ Ｐゴシック" panose="020B0600070205080204" pitchFamily="50" charset="-128"/>
            </a:rPr>
            <a:t>123.3</a:t>
          </a:r>
          <a:r>
            <a:rPr kumimoji="1" lang="ja-JP" altLang="en-US" sz="1300">
              <a:latin typeface="ＭＳ Ｐゴシック" panose="020B0600070205080204" pitchFamily="50" charset="-128"/>
              <a:ea typeface="ＭＳ Ｐゴシック" panose="020B0600070205080204" pitchFamily="50" charset="-128"/>
            </a:rPr>
            <a:t>％増加しています。</a:t>
          </a:r>
        </a:p>
        <a:p>
          <a:r>
            <a:rPr kumimoji="1" lang="ja-JP" altLang="en-US" sz="1300">
              <a:latin typeface="ＭＳ Ｐゴシック" panose="020B0600070205080204" pitchFamily="50" charset="-128"/>
              <a:ea typeface="ＭＳ Ｐゴシック" panose="020B0600070205080204" pitchFamily="50" charset="-128"/>
            </a:rPr>
            <a:t>　今後も緊急性や住民ニーズを的確に把握した事業を厳選し、一人当たりコストの上昇の抑制に努めます。</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京都府城陽市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73,321
72,391
32.71
34,242,716
33,950,562
77,637
16,949,199
39,261,774</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12.2
113.9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103124</xdr:rowOff>
    </xdr:from>
    <xdr:to>
      <xdr:col>24</xdr:col>
      <xdr:colOff>62865</xdr:colOff>
      <xdr:row>38</xdr:row>
      <xdr:rowOff>10313</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46624"/>
          <a:ext cx="1270" cy="127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14140</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10313</xdr:rowOff>
    </xdr:from>
    <xdr:to>
      <xdr:col>24</xdr:col>
      <xdr:colOff>152400</xdr:colOff>
      <xdr:row>38</xdr:row>
      <xdr:rowOff>10313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25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49801</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2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103124</xdr:rowOff>
    </xdr:from>
    <xdr:to>
      <xdr:col>24</xdr:col>
      <xdr:colOff>152400</xdr:colOff>
      <xdr:row>30</xdr:row>
      <xdr:rowOff>103124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46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35</xdr:row>
      <xdr:rowOff>44145</xdr:rowOff>
    </xdr:from>
    <xdr:to>
      <xdr:col>24</xdr:col>
      <xdr:colOff>63500</xdr:colOff>
      <xdr:row>35</xdr:row>
      <xdr:rowOff>68377</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a:off x="3797300" y="6044895"/>
          <a:ext cx="838200" cy="2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13936</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8432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162509</xdr:rowOff>
    </xdr:from>
    <xdr:to>
      <xdr:col>24</xdr:col>
      <xdr:colOff>114300</xdr:colOff>
      <xdr:row>35</xdr:row>
      <xdr:rowOff>92659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35001</xdr:rowOff>
    </xdr:from>
    <xdr:to>
      <xdr:col>19</xdr:col>
      <xdr:colOff>177800</xdr:colOff>
      <xdr:row>35</xdr:row>
      <xdr:rowOff>44145</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6035751"/>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3861</xdr:rowOff>
    </xdr:from>
    <xdr:to>
      <xdr:col>20</xdr:col>
      <xdr:colOff>38100</xdr:colOff>
      <xdr:row>35</xdr:row>
      <xdr:rowOff>105461</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0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96588</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097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35001</xdr:rowOff>
    </xdr:from>
    <xdr:to>
      <xdr:col>15</xdr:col>
      <xdr:colOff>50800</xdr:colOff>
      <xdr:row>35</xdr:row>
      <xdr:rowOff>46431</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6035751"/>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29007</xdr:rowOff>
    </xdr:from>
    <xdr:to>
      <xdr:col>15</xdr:col>
      <xdr:colOff>101600</xdr:colOff>
      <xdr:row>35</xdr:row>
      <xdr:rowOff>130607</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121734</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2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46431</xdr:rowOff>
    </xdr:from>
    <xdr:to>
      <xdr:col>10</xdr:col>
      <xdr:colOff>114300</xdr:colOff>
      <xdr:row>35</xdr:row>
      <xdr:rowOff>91694</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6047181"/>
          <a:ext cx="889000" cy="45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16205</xdr:rowOff>
    </xdr:from>
    <xdr:to>
      <xdr:col>10</xdr:col>
      <xdr:colOff>165100</xdr:colOff>
      <xdr:row>35</xdr:row>
      <xdr:rowOff>117805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108932</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1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36779</xdr:rowOff>
    </xdr:from>
    <xdr:to>
      <xdr:col>6</xdr:col>
      <xdr:colOff>38100</xdr:colOff>
      <xdr:row>35</xdr:row>
      <xdr:rowOff>138379</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37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33</xdr:row>
      <xdr:rowOff>154906</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5812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17577</xdr:rowOff>
    </xdr:from>
    <xdr:to>
      <xdr:col>24</xdr:col>
      <xdr:colOff>114300</xdr:colOff>
      <xdr:row>35</xdr:row>
      <xdr:rowOff>119177</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6018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34</xdr:row>
      <xdr:rowOff>167454</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9967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164795</xdr:rowOff>
    </xdr:from>
    <xdr:to>
      <xdr:col>20</xdr:col>
      <xdr:colOff>38100</xdr:colOff>
      <xdr:row>35</xdr:row>
      <xdr:rowOff>94945</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994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33</xdr:row>
      <xdr:rowOff>111472</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7693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34</xdr:row>
      <xdr:rowOff>155651</xdr:rowOff>
    </xdr:from>
    <xdr:to>
      <xdr:col>15</xdr:col>
      <xdr:colOff>101600</xdr:colOff>
      <xdr:row>35</xdr:row>
      <xdr:rowOff>85801</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984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102328</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760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34</xdr:row>
      <xdr:rowOff>167081</xdr:rowOff>
    </xdr:from>
    <xdr:to>
      <xdr:col>10</xdr:col>
      <xdr:colOff>165100</xdr:colOff>
      <xdr:row>35</xdr:row>
      <xdr:rowOff>97231</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996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33</xdr:row>
      <xdr:rowOff>113758</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771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40894</xdr:rowOff>
    </xdr:from>
    <xdr:to>
      <xdr:col>6</xdr:col>
      <xdr:colOff>38100</xdr:colOff>
      <xdr:row>35</xdr:row>
      <xdr:rowOff>142494</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6041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133621</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6134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63524</xdr:rowOff>
    </xdr:from>
    <xdr:to>
      <xdr:col>24</xdr:col>
      <xdr:colOff>62865</xdr:colOff>
      <xdr:row>58</xdr:row>
      <xdr:rowOff>64843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07474"/>
          <a:ext cx="1270" cy="1201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68670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1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64843</xdr:rowOff>
    </xdr:from>
    <xdr:to>
      <xdr:col>24</xdr:col>
      <xdr:colOff>152400</xdr:colOff>
      <xdr:row>58</xdr:row>
      <xdr:rowOff>64843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08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10201</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2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215,413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63524</xdr:rowOff>
    </xdr:from>
    <xdr:to>
      <xdr:col>24</xdr:col>
      <xdr:colOff>152400</xdr:colOff>
      <xdr:row>51</xdr:row>
      <xdr:rowOff>63524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0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75529</xdr:rowOff>
    </xdr:from>
    <xdr:to>
      <xdr:col>24</xdr:col>
      <xdr:colOff>63500</xdr:colOff>
      <xdr:row>57</xdr:row>
      <xdr:rowOff>109649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848179"/>
          <a:ext cx="838200" cy="341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128458</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5582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105581</xdr:rowOff>
    </xdr:from>
    <xdr:to>
      <xdr:col>24</xdr:col>
      <xdr:colOff>114300</xdr:colOff>
      <xdr:row>57</xdr:row>
      <xdr:rowOff>35731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06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27268</xdr:rowOff>
    </xdr:from>
    <xdr:to>
      <xdr:col>19</xdr:col>
      <xdr:colOff>177800</xdr:colOff>
      <xdr:row>57</xdr:row>
      <xdr:rowOff>109649</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799918"/>
          <a:ext cx="889000" cy="82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147800</xdr:rowOff>
    </xdr:from>
    <xdr:to>
      <xdr:col>20</xdr:col>
      <xdr:colOff>38100</xdr:colOff>
      <xdr:row>57</xdr:row>
      <xdr:rowOff>77950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4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94477</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5242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165074</xdr:rowOff>
    </xdr:from>
    <xdr:to>
      <xdr:col>15</xdr:col>
      <xdr:colOff>50800</xdr:colOff>
      <xdr:row>57</xdr:row>
      <xdr:rowOff>27268</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019300" y="9766274"/>
          <a:ext cx="889000" cy="336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126305</xdr:rowOff>
    </xdr:from>
    <xdr:to>
      <xdr:col>15</xdr:col>
      <xdr:colOff>101600</xdr:colOff>
      <xdr:row>57</xdr:row>
      <xdr:rowOff>56455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2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55</xdr:row>
      <xdr:rowOff>72982</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502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83295</xdr:rowOff>
    </xdr:from>
    <xdr:to>
      <xdr:col>10</xdr:col>
      <xdr:colOff>114300</xdr:colOff>
      <xdr:row>56</xdr:row>
      <xdr:rowOff>165074</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170145"/>
          <a:ext cx="889000" cy="596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121942</xdr:rowOff>
    </xdr:from>
    <xdr:to>
      <xdr:col>10</xdr:col>
      <xdr:colOff>165100</xdr:colOff>
      <xdr:row>57</xdr:row>
      <xdr:rowOff>52092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2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43219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815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53134</xdr:rowOff>
    </xdr:from>
    <xdr:to>
      <xdr:col>6</xdr:col>
      <xdr:colOff>38100</xdr:colOff>
      <xdr:row>53</xdr:row>
      <xdr:rowOff>154734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139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145861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9232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156,726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24729</xdr:rowOff>
    </xdr:from>
    <xdr:to>
      <xdr:col>24</xdr:col>
      <xdr:colOff>114300</xdr:colOff>
      <xdr:row>57</xdr:row>
      <xdr:rowOff>126329</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797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3156</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7758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58849</xdr:rowOff>
    </xdr:from>
    <xdr:to>
      <xdr:col>20</xdr:col>
      <xdr:colOff>38100</xdr:colOff>
      <xdr:row>57</xdr:row>
      <xdr:rowOff>160449</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8314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151576</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924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147918</xdr:rowOff>
    </xdr:from>
    <xdr:to>
      <xdr:col>15</xdr:col>
      <xdr:colOff>101600</xdr:colOff>
      <xdr:row>57</xdr:row>
      <xdr:rowOff>78068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74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69195</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841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114274</xdr:rowOff>
    </xdr:from>
    <xdr:to>
      <xdr:col>10</xdr:col>
      <xdr:colOff>165100</xdr:colOff>
      <xdr:row>57</xdr:row>
      <xdr:rowOff>44424</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7154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55</xdr:row>
      <xdr:rowOff>60951</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4907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32495</xdr:rowOff>
    </xdr:from>
    <xdr:to>
      <xdr:col>6</xdr:col>
      <xdr:colOff>38100</xdr:colOff>
      <xdr:row>53</xdr:row>
      <xdr:rowOff>134095</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119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150622</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8894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159,886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242,081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110082</xdr:rowOff>
    </xdr:from>
    <xdr:to>
      <xdr:col>24</xdr:col>
      <xdr:colOff>62865</xdr:colOff>
      <xdr:row>78</xdr:row>
      <xdr:rowOff>135621</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11582"/>
          <a:ext cx="1270" cy="1397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139448</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51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135621</xdr:rowOff>
    </xdr:from>
    <xdr:to>
      <xdr:col>24</xdr:col>
      <xdr:colOff>152400</xdr:colOff>
      <xdr:row>78</xdr:row>
      <xdr:rowOff>135621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508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56759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88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303,239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110082</xdr:rowOff>
    </xdr:from>
    <xdr:to>
      <xdr:col>24</xdr:col>
      <xdr:colOff>152400</xdr:colOff>
      <xdr:row>70</xdr:row>
      <xdr:rowOff>110082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11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57623</xdr:rowOff>
    </xdr:from>
    <xdr:to>
      <xdr:col>24</xdr:col>
      <xdr:colOff>63500</xdr:colOff>
      <xdr:row>77</xdr:row>
      <xdr:rowOff>30073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087823"/>
          <a:ext cx="838200" cy="14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143387</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8306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120510</xdr:rowOff>
    </xdr:from>
    <xdr:to>
      <xdr:col>24</xdr:col>
      <xdr:colOff>114300</xdr:colOff>
      <xdr:row>76</xdr:row>
      <xdr:rowOff>50660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7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30073</xdr:rowOff>
    </xdr:from>
    <xdr:to>
      <xdr:col>19</xdr:col>
      <xdr:colOff>177800</xdr:colOff>
      <xdr:row>77</xdr:row>
      <xdr:rowOff>134469</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231723"/>
          <a:ext cx="889000" cy="104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69816</xdr:rowOff>
    </xdr:from>
    <xdr:to>
      <xdr:col>20</xdr:col>
      <xdr:colOff>38100</xdr:colOff>
      <xdr:row>76</xdr:row>
      <xdr:rowOff>171416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0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16494</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2875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21560</xdr:rowOff>
    </xdr:from>
    <xdr:to>
      <xdr:col>15</xdr:col>
      <xdr:colOff>50800</xdr:colOff>
      <xdr:row>77</xdr:row>
      <xdr:rowOff>134469</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223210"/>
          <a:ext cx="889000" cy="112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163131</xdr:rowOff>
    </xdr:from>
    <xdr:to>
      <xdr:col>15</xdr:col>
      <xdr:colOff>101600</xdr:colOff>
      <xdr:row>77</xdr:row>
      <xdr:rowOff>93281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19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109808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2968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21560</xdr:rowOff>
    </xdr:from>
    <xdr:to>
      <xdr:col>10</xdr:col>
      <xdr:colOff>114300</xdr:colOff>
      <xdr:row>78</xdr:row>
      <xdr:rowOff>117334</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223210"/>
          <a:ext cx="889000" cy="2672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86010</xdr:rowOff>
    </xdr:from>
    <xdr:to>
      <xdr:col>10</xdr:col>
      <xdr:colOff>165100</xdr:colOff>
      <xdr:row>77</xdr:row>
      <xdr:rowOff>16160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1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32687</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2891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164255</xdr:rowOff>
    </xdr:from>
    <xdr:to>
      <xdr:col>6</xdr:col>
      <xdr:colOff>38100</xdr:colOff>
      <xdr:row>78</xdr:row>
      <xdr:rowOff>94405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36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110932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1411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6823</xdr:rowOff>
    </xdr:from>
    <xdr:to>
      <xdr:col>24</xdr:col>
      <xdr:colOff>114300</xdr:colOff>
      <xdr:row>76</xdr:row>
      <xdr:rowOff>108423</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03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75</xdr:row>
      <xdr:rowOff>156700</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30154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196,476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150723</xdr:rowOff>
    </xdr:from>
    <xdr:to>
      <xdr:col>20</xdr:col>
      <xdr:colOff>38100</xdr:colOff>
      <xdr:row>77</xdr:row>
      <xdr:rowOff>80873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180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72000</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32736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180,739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83669</xdr:rowOff>
    </xdr:from>
    <xdr:to>
      <xdr:col>15</xdr:col>
      <xdr:colOff>101600</xdr:colOff>
      <xdr:row>78</xdr:row>
      <xdr:rowOff>13819</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2853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4946</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33780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142210</xdr:rowOff>
    </xdr:from>
    <xdr:to>
      <xdr:col>10</xdr:col>
      <xdr:colOff>165100</xdr:colOff>
      <xdr:row>77</xdr:row>
      <xdr:rowOff>72360</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172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77</xdr:row>
      <xdr:rowOff>63487</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32651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66534</xdr:rowOff>
    </xdr:from>
    <xdr:to>
      <xdr:col>6</xdr:col>
      <xdr:colOff>38100</xdr:colOff>
      <xdr:row>78</xdr:row>
      <xdr:rowOff>168134</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439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159261</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532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152,446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144630</xdr:rowOff>
    </xdr:from>
    <xdr:to>
      <xdr:col>24</xdr:col>
      <xdr:colOff>62865</xdr:colOff>
      <xdr:row>98</xdr:row>
      <xdr:rowOff>127874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403680"/>
          <a:ext cx="1270" cy="1526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131701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127874</xdr:rowOff>
    </xdr:from>
    <xdr:to>
      <xdr:col>24</xdr:col>
      <xdr:colOff>152400</xdr:colOff>
      <xdr:row>98</xdr:row>
      <xdr:rowOff>127874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9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91307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178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423,706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144630</xdr:rowOff>
    </xdr:from>
    <xdr:to>
      <xdr:col>24</xdr:col>
      <xdr:colOff>152400</xdr:colOff>
      <xdr:row>89</xdr:row>
      <xdr:rowOff>144630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40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106054</xdr:rowOff>
    </xdr:from>
    <xdr:to>
      <xdr:col>24</xdr:col>
      <xdr:colOff>63500</xdr:colOff>
      <xdr:row>98</xdr:row>
      <xdr:rowOff>116573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908154"/>
          <a:ext cx="838200" cy="105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14964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6456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163537</xdr:rowOff>
    </xdr:from>
    <xdr:to>
      <xdr:col>24</xdr:col>
      <xdr:colOff>114300</xdr:colOff>
      <xdr:row>98</xdr:row>
      <xdr:rowOff>93687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79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98</xdr:row>
      <xdr:rowOff>101250</xdr:rowOff>
    </xdr:from>
    <xdr:to>
      <xdr:col>19</xdr:col>
      <xdr:colOff>177800</xdr:colOff>
      <xdr:row>98</xdr:row>
      <xdr:rowOff>106054</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903350"/>
          <a:ext cx="889000" cy="48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908</xdr:rowOff>
    </xdr:from>
    <xdr:to>
      <xdr:col>20</xdr:col>
      <xdr:colOff>38100</xdr:colOff>
      <xdr:row>98</xdr:row>
      <xdr:rowOff>102508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0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119035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5782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98</xdr:row>
      <xdr:rowOff>101250</xdr:rowOff>
    </xdr:from>
    <xdr:to>
      <xdr:col>15</xdr:col>
      <xdr:colOff>50800</xdr:colOff>
      <xdr:row>98</xdr:row>
      <xdr:rowOff>105608</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903350"/>
          <a:ext cx="889000" cy="43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165610</xdr:rowOff>
    </xdr:from>
    <xdr:to>
      <xdr:col>15</xdr:col>
      <xdr:colOff>101600</xdr:colOff>
      <xdr:row>98</xdr:row>
      <xdr:rowOff>95760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79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112287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57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105608</xdr:rowOff>
    </xdr:from>
    <xdr:to>
      <xdr:col>10</xdr:col>
      <xdr:colOff>114300</xdr:colOff>
      <xdr:row>98</xdr:row>
      <xdr:rowOff>135795</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907708"/>
          <a:ext cx="889000" cy="301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170910</xdr:rowOff>
    </xdr:from>
    <xdr:to>
      <xdr:col>10</xdr:col>
      <xdr:colOff>165100</xdr:colOff>
      <xdr:row>98</xdr:row>
      <xdr:rowOff>101060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117587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576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29324</xdr:rowOff>
    </xdr:from>
    <xdr:to>
      <xdr:col>6</xdr:col>
      <xdr:colOff>38100</xdr:colOff>
      <xdr:row>98</xdr:row>
      <xdr:rowOff>130924</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31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147451</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606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98</xdr:row>
      <xdr:rowOff>65773</xdr:rowOff>
    </xdr:from>
    <xdr:to>
      <xdr:col>24</xdr:col>
      <xdr:colOff>114300</xdr:colOff>
      <xdr:row>98</xdr:row>
      <xdr:rowOff>167373</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86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152150</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7828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98</xdr:row>
      <xdr:rowOff>55254</xdr:rowOff>
    </xdr:from>
    <xdr:to>
      <xdr:col>20</xdr:col>
      <xdr:colOff>38100</xdr:colOff>
      <xdr:row>98</xdr:row>
      <xdr:rowOff>156854</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857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147981</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950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50450</xdr:rowOff>
    </xdr:from>
    <xdr:to>
      <xdr:col>15</xdr:col>
      <xdr:colOff>101600</xdr:colOff>
      <xdr:row>98</xdr:row>
      <xdr:rowOff>152050</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852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143177</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945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98</xdr:row>
      <xdr:rowOff>54808</xdr:rowOff>
    </xdr:from>
    <xdr:to>
      <xdr:col>10</xdr:col>
      <xdr:colOff>165100</xdr:colOff>
      <xdr:row>98</xdr:row>
      <xdr:rowOff>156408</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85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147535</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9496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98</xdr:row>
      <xdr:rowOff>84995</xdr:rowOff>
    </xdr:from>
    <xdr:to>
      <xdr:col>6</xdr:col>
      <xdr:colOff>38100</xdr:colOff>
      <xdr:row>99</xdr:row>
      <xdr:rowOff>15145</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887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6272</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979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153797</xdr:rowOff>
    </xdr:from>
    <xdr:to>
      <xdr:col>54</xdr:col>
      <xdr:colOff>189865</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297297"/>
          <a:ext cx="1270" cy="143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100474</xdr:rowOff>
    </xdr:from>
    <xdr:ext cx="534377"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507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153797</xdr:rowOff>
    </xdr:from>
    <xdr:to>
      <xdr:col>55</xdr:col>
      <xdr:colOff>88900</xdr:colOff>
      <xdr:row>30</xdr:row>
      <xdr:rowOff>153797</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2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154051</xdr:rowOff>
    </xdr:from>
    <xdr:to>
      <xdr:col>55</xdr:col>
      <xdr:colOff>0</xdr:colOff>
      <xdr:row>38</xdr:row>
      <xdr:rowOff>157226</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flipV="1">
          <a:off x="9639300" y="6669151"/>
          <a:ext cx="838200" cy="3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103649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4472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80772</xdr:rowOff>
    </xdr:from>
    <xdr:to>
      <xdr:col>55</xdr:col>
      <xdr:colOff>50800</xdr:colOff>
      <xdr:row>39</xdr:row>
      <xdr:rowOff>10922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59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157226</xdr:rowOff>
    </xdr:from>
    <xdr:to>
      <xdr:col>50</xdr:col>
      <xdr:colOff>114300</xdr:colOff>
      <xdr:row>38</xdr:row>
      <xdr:rowOff>164719</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672326"/>
          <a:ext cx="889000" cy="74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91313</xdr:rowOff>
    </xdr:from>
    <xdr:to>
      <xdr:col>50</xdr:col>
      <xdr:colOff>165100</xdr:colOff>
      <xdr:row>39</xdr:row>
      <xdr:rowOff>21463</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6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37990</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3816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163195</xdr:rowOff>
    </xdr:from>
    <xdr:to>
      <xdr:col>45</xdr:col>
      <xdr:colOff>177800</xdr:colOff>
      <xdr:row>38</xdr:row>
      <xdr:rowOff>164719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a:off x="7861300" y="6678295"/>
          <a:ext cx="8890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92456</xdr:rowOff>
    </xdr:from>
    <xdr:to>
      <xdr:col>46</xdr:col>
      <xdr:colOff>38100</xdr:colOff>
      <xdr:row>39</xdr:row>
      <xdr:rowOff>22606</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60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39133</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3827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163195</xdr:rowOff>
    </xdr:from>
    <xdr:to>
      <xdr:col>41</xdr:col>
      <xdr:colOff>50800</xdr:colOff>
      <xdr:row>38</xdr:row>
      <xdr:rowOff>165100</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flipV="1">
          <a:off x="6972300" y="667829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90170</xdr:rowOff>
    </xdr:from>
    <xdr:to>
      <xdr:col>41</xdr:col>
      <xdr:colOff>101600</xdr:colOff>
      <xdr:row>39</xdr:row>
      <xdr:rowOff>20320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36847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380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86106</xdr:rowOff>
    </xdr:from>
    <xdr:to>
      <xdr:col>36</xdr:col>
      <xdr:colOff>165100</xdr:colOff>
      <xdr:row>39</xdr:row>
      <xdr:rowOff>16256</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60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37</xdr:row>
      <xdr:rowOff>32783</xdr:rowOff>
    </xdr:from>
    <xdr:ext cx="378565"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83017" y="63764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103251</xdr:rowOff>
    </xdr:from>
    <xdr:to>
      <xdr:col>55</xdr:col>
      <xdr:colOff>50800</xdr:colOff>
      <xdr:row>39</xdr:row>
      <xdr:rowOff>33401</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6183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59199</xdr:rowOff>
    </xdr:from>
    <xdr:ext cx="378565"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57429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106426</xdr:rowOff>
    </xdr:from>
    <xdr:to>
      <xdr:col>50</xdr:col>
      <xdr:colOff>165100</xdr:colOff>
      <xdr:row>39</xdr:row>
      <xdr:rowOff>36576</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621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39</xdr:row>
      <xdr:rowOff>27703</xdr:rowOff>
    </xdr:from>
    <xdr:ext cx="378565"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50017" y="67142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113919</xdr:rowOff>
    </xdr:from>
    <xdr:to>
      <xdr:col>46</xdr:col>
      <xdr:colOff>38100</xdr:colOff>
      <xdr:row>39</xdr:row>
      <xdr:rowOff>44069</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6290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39</xdr:row>
      <xdr:rowOff>35196</xdr:rowOff>
    </xdr:from>
    <xdr:ext cx="378565"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61017" y="67217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112395</xdr:rowOff>
    </xdr:from>
    <xdr:to>
      <xdr:col>41</xdr:col>
      <xdr:colOff>101600</xdr:colOff>
      <xdr:row>39</xdr:row>
      <xdr:rowOff>42545</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627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39</xdr:row>
      <xdr:rowOff>33672</xdr:rowOff>
    </xdr:from>
    <xdr:ext cx="378565"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672017" y="672022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114300</xdr:rowOff>
    </xdr:from>
    <xdr:to>
      <xdr:col>36</xdr:col>
      <xdr:colOff>165100</xdr:colOff>
      <xdr:row>39</xdr:row>
      <xdr:rowOff>44450</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62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39</xdr:row>
      <xdr:rowOff>35577</xdr:rowOff>
    </xdr:from>
    <xdr:ext cx="378565"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783017" y="67221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136309</xdr:rowOff>
    </xdr:from>
    <xdr:to>
      <xdr:col>54</xdr:col>
      <xdr:colOff>189865</xdr:colOff>
      <xdr:row>59</xdr:row>
      <xdr:rowOff>40183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708809"/>
          <a:ext cx="1270" cy="144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44010</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9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40183</xdr:rowOff>
    </xdr:from>
    <xdr:to>
      <xdr:col>55</xdr:col>
      <xdr:colOff>88900</xdr:colOff>
      <xdr:row>59</xdr:row>
      <xdr:rowOff>40183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82986</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84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136309</xdr:rowOff>
    </xdr:from>
    <xdr:to>
      <xdr:col>55</xdr:col>
      <xdr:colOff>88900</xdr:colOff>
      <xdr:row>50</xdr:row>
      <xdr:rowOff>136309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70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146596</xdr:rowOff>
    </xdr:from>
    <xdr:to>
      <xdr:col>55</xdr:col>
      <xdr:colOff>0</xdr:colOff>
      <xdr:row>58</xdr:row>
      <xdr:rowOff>152578</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flipV="1">
          <a:off x="9639300" y="10090696"/>
          <a:ext cx="838200" cy="5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129188</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73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106311</xdr:rowOff>
    </xdr:from>
    <xdr:to>
      <xdr:col>55</xdr:col>
      <xdr:colOff>50800</xdr:colOff>
      <xdr:row>58</xdr:row>
      <xdr:rowOff>36461</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141795</xdr:rowOff>
    </xdr:from>
    <xdr:to>
      <xdr:col>50</xdr:col>
      <xdr:colOff>114300</xdr:colOff>
      <xdr:row>58</xdr:row>
      <xdr:rowOff>152578</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8750300" y="10085895"/>
          <a:ext cx="889000" cy="1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96253</xdr:rowOff>
    </xdr:from>
    <xdr:to>
      <xdr:col>50</xdr:col>
      <xdr:colOff>165100</xdr:colOff>
      <xdr:row>58</xdr:row>
      <xdr:rowOff>26403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868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56</xdr:row>
      <xdr:rowOff>42930</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6441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140157</xdr:rowOff>
    </xdr:from>
    <xdr:to>
      <xdr:col>45</xdr:col>
      <xdr:colOff>177800</xdr:colOff>
      <xdr:row>58</xdr:row>
      <xdr:rowOff>141795</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10084257"/>
          <a:ext cx="889000" cy="1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98387</xdr:rowOff>
    </xdr:from>
    <xdr:to>
      <xdr:col>46</xdr:col>
      <xdr:colOff>38100</xdr:colOff>
      <xdr:row>58</xdr:row>
      <xdr:rowOff>28537</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87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56</xdr:row>
      <xdr:rowOff>45064</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6462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140157</xdr:rowOff>
    </xdr:from>
    <xdr:to>
      <xdr:col>41</xdr:col>
      <xdr:colOff>50800</xdr:colOff>
      <xdr:row>58</xdr:row>
      <xdr:rowOff>153226</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10084257"/>
          <a:ext cx="889000" cy="130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90653</xdr:rowOff>
    </xdr:from>
    <xdr:to>
      <xdr:col>41</xdr:col>
      <xdr:colOff>101600</xdr:colOff>
      <xdr:row>58</xdr:row>
      <xdr:rowOff>20803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86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56</xdr:row>
      <xdr:rowOff>37330</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6385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111493</xdr:rowOff>
    </xdr:from>
    <xdr:to>
      <xdr:col>36</xdr:col>
      <xdr:colOff>165100</xdr:colOff>
      <xdr:row>58</xdr:row>
      <xdr:rowOff>41643</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884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56</xdr:row>
      <xdr:rowOff>58170</xdr:rowOff>
    </xdr:from>
    <xdr:ext cx="469744"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37428" y="96593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95796</xdr:rowOff>
    </xdr:from>
    <xdr:to>
      <xdr:col>55</xdr:col>
      <xdr:colOff>50800</xdr:colOff>
      <xdr:row>59</xdr:row>
      <xdr:rowOff>25946</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10039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58</xdr:row>
      <xdr:rowOff>10723</xdr:rowOff>
    </xdr:from>
    <xdr:ext cx="469744"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9548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101778</xdr:rowOff>
    </xdr:from>
    <xdr:to>
      <xdr:col>50</xdr:col>
      <xdr:colOff>165100</xdr:colOff>
      <xdr:row>59</xdr:row>
      <xdr:rowOff>31928</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100458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59</xdr:row>
      <xdr:rowOff>23055</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04428" y="101386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90995</xdr:rowOff>
    </xdr:from>
    <xdr:to>
      <xdr:col>46</xdr:col>
      <xdr:colOff>38100</xdr:colOff>
      <xdr:row>59</xdr:row>
      <xdr:rowOff>21145</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10035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59</xdr:row>
      <xdr:rowOff>12272</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15428" y="101278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89357</xdr:rowOff>
    </xdr:from>
    <xdr:to>
      <xdr:col>41</xdr:col>
      <xdr:colOff>101600</xdr:colOff>
      <xdr:row>59</xdr:row>
      <xdr:rowOff>19507</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10033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59</xdr:row>
      <xdr:rowOff>10634</xdr:rowOff>
    </xdr:from>
    <xdr:ext cx="469744"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626428" y="101261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102426</xdr:rowOff>
    </xdr:from>
    <xdr:to>
      <xdr:col>36</xdr:col>
      <xdr:colOff>165100</xdr:colOff>
      <xdr:row>59</xdr:row>
      <xdr:rowOff>32576</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1004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59</xdr:row>
      <xdr:rowOff>23703</xdr:rowOff>
    </xdr:from>
    <xdr:ext cx="469744"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37428" y="101392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8636</xdr:rowOff>
    </xdr:from>
    <xdr:to>
      <xdr:col>54</xdr:col>
      <xdr:colOff>189865</xdr:colOff>
      <xdr:row>79</xdr:row>
      <xdr:rowOff>15342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10136"/>
          <a:ext cx="1270" cy="1549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19169</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637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15342</xdr:rowOff>
    </xdr:from>
    <xdr:to>
      <xdr:col>55</xdr:col>
      <xdr:colOff>88900</xdr:colOff>
      <xdr:row>79</xdr:row>
      <xdr:rowOff>15342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59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126763</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78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41,440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8636</xdr:rowOff>
    </xdr:from>
    <xdr:to>
      <xdr:col>55</xdr:col>
      <xdr:colOff>88900</xdr:colOff>
      <xdr:row>70</xdr:row>
      <xdr:rowOff>8636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1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76454</xdr:rowOff>
    </xdr:from>
    <xdr:to>
      <xdr:col>55</xdr:col>
      <xdr:colOff>0</xdr:colOff>
      <xdr:row>77</xdr:row>
      <xdr:rowOff>160807</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278104"/>
          <a:ext cx="838200" cy="84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14177</xdr:rowOff>
    </xdr:from>
    <xdr:ext cx="469744"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215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35750</xdr:rowOff>
    </xdr:from>
    <xdr:to>
      <xdr:col>55</xdr:col>
      <xdr:colOff>50800</xdr:colOff>
      <xdr:row>77</xdr:row>
      <xdr:rowOff>137350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9092</xdr:rowOff>
    </xdr:from>
    <xdr:to>
      <xdr:col>50</xdr:col>
      <xdr:colOff>114300</xdr:colOff>
      <xdr:row>77</xdr:row>
      <xdr:rowOff>160807</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210742"/>
          <a:ext cx="889000" cy="15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28397</xdr:rowOff>
    </xdr:from>
    <xdr:to>
      <xdr:col>50</xdr:col>
      <xdr:colOff>165100</xdr:colOff>
      <xdr:row>77</xdr:row>
      <xdr:rowOff>129997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3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146524</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404428" y="130052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9092</xdr:rowOff>
    </xdr:from>
    <xdr:to>
      <xdr:col>45</xdr:col>
      <xdr:colOff>177800</xdr:colOff>
      <xdr:row>77</xdr:row>
      <xdr:rowOff>45135</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210742"/>
          <a:ext cx="889000" cy="36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128181</xdr:rowOff>
    </xdr:from>
    <xdr:to>
      <xdr:col>46</xdr:col>
      <xdr:colOff>38100</xdr:colOff>
      <xdr:row>77</xdr:row>
      <xdr:rowOff>58331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15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74858</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515428" y="1293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76</xdr:row>
      <xdr:rowOff>155930</xdr:rowOff>
    </xdr:from>
    <xdr:to>
      <xdr:col>41</xdr:col>
      <xdr:colOff>50800</xdr:colOff>
      <xdr:row>77</xdr:row>
      <xdr:rowOff>45135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a:off x="6972300" y="13186130"/>
          <a:ext cx="889000" cy="606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129400</xdr:rowOff>
    </xdr:from>
    <xdr:to>
      <xdr:col>41</xdr:col>
      <xdr:colOff>101600</xdr:colOff>
      <xdr:row>77</xdr:row>
      <xdr:rowOff>59550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76078</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26428" y="12934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47980</xdr:rowOff>
    </xdr:from>
    <xdr:to>
      <xdr:col>36</xdr:col>
      <xdr:colOff>165100</xdr:colOff>
      <xdr:row>76</xdr:row>
      <xdr:rowOff>149580</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3078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74</xdr:row>
      <xdr:rowOff>166108</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853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25654</xdr:rowOff>
    </xdr:from>
    <xdr:to>
      <xdr:col>55</xdr:col>
      <xdr:colOff>50800</xdr:colOff>
      <xdr:row>77</xdr:row>
      <xdr:rowOff>127254</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227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48531</xdr:rowOff>
    </xdr:from>
    <xdr:ext cx="469744"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0787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110007</xdr:rowOff>
    </xdr:from>
    <xdr:to>
      <xdr:col>50</xdr:col>
      <xdr:colOff>165100</xdr:colOff>
      <xdr:row>78</xdr:row>
      <xdr:rowOff>40157</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3116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78</xdr:row>
      <xdr:rowOff>31284</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34043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129742</xdr:rowOff>
    </xdr:from>
    <xdr:to>
      <xdr:col>46</xdr:col>
      <xdr:colOff>38100</xdr:colOff>
      <xdr:row>77</xdr:row>
      <xdr:rowOff>59892</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1599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51019</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15428" y="132526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165785</xdr:rowOff>
    </xdr:from>
    <xdr:to>
      <xdr:col>41</xdr:col>
      <xdr:colOff>101600</xdr:colOff>
      <xdr:row>77</xdr:row>
      <xdr:rowOff>95935</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195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87062</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2887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105130</xdr:rowOff>
    </xdr:from>
    <xdr:to>
      <xdr:col>36</xdr:col>
      <xdr:colOff>165100</xdr:colOff>
      <xdr:row>77</xdr:row>
      <xdr:rowOff>35280</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135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26407</xdr:rowOff>
    </xdr:from>
    <xdr:ext cx="534377"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05111" y="13228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138176</xdr:rowOff>
    </xdr:from>
    <xdr:to>
      <xdr:col>54</xdr:col>
      <xdr:colOff>189865</xdr:colOff>
      <xdr:row>99</xdr:row>
      <xdr:rowOff>104857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568676"/>
          <a:ext cx="1270" cy="1509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108684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70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104857</xdr:rowOff>
    </xdr:from>
    <xdr:to>
      <xdr:col>55</xdr:col>
      <xdr:colOff>88900</xdr:colOff>
      <xdr:row>99</xdr:row>
      <xdr:rowOff>104857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7078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84853</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34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96,080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138176</xdr:rowOff>
    </xdr:from>
    <xdr:to>
      <xdr:col>55</xdr:col>
      <xdr:colOff>88900</xdr:colOff>
      <xdr:row>90</xdr:row>
      <xdr:rowOff>138176</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568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91</xdr:row>
      <xdr:rowOff>164864</xdr:rowOff>
    </xdr:from>
    <xdr:to>
      <xdr:col>55</xdr:col>
      <xdr:colOff>0</xdr:colOff>
      <xdr:row>94</xdr:row>
      <xdr:rowOff>73806</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5766814"/>
          <a:ext cx="838200" cy="42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66564</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5257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88137</xdr:rowOff>
    </xdr:from>
    <xdr:to>
      <xdr:col>55</xdr:col>
      <xdr:colOff>50800</xdr:colOff>
      <xdr:row>97</xdr:row>
      <xdr:rowOff>18287</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4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91</xdr:row>
      <xdr:rowOff>164864</xdr:rowOff>
    </xdr:from>
    <xdr:to>
      <xdr:col>50</xdr:col>
      <xdr:colOff>114300</xdr:colOff>
      <xdr:row>93</xdr:row>
      <xdr:rowOff>84493</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flipV="1">
          <a:off x="8750300" y="15766814"/>
          <a:ext cx="889000" cy="2625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113112</xdr:rowOff>
    </xdr:from>
    <xdr:to>
      <xdr:col>50</xdr:col>
      <xdr:colOff>165100</xdr:colOff>
      <xdr:row>97</xdr:row>
      <xdr:rowOff>43262</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7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34389</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665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93</xdr:row>
      <xdr:rowOff>84493</xdr:rowOff>
    </xdr:from>
    <xdr:to>
      <xdr:col>45</xdr:col>
      <xdr:colOff>177800</xdr:colOff>
      <xdr:row>93</xdr:row>
      <xdr:rowOff>104744</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7861300" y="16029343"/>
          <a:ext cx="889000" cy="202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110389</xdr:rowOff>
    </xdr:from>
    <xdr:to>
      <xdr:col>46</xdr:col>
      <xdr:colOff>38100</xdr:colOff>
      <xdr:row>97</xdr:row>
      <xdr:rowOff>40539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6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31666</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6623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93</xdr:row>
      <xdr:rowOff>104744</xdr:rowOff>
    </xdr:from>
    <xdr:to>
      <xdr:col>41</xdr:col>
      <xdr:colOff>50800</xdr:colOff>
      <xdr:row>96</xdr:row>
      <xdr:rowOff>76016</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049594"/>
          <a:ext cx="889000" cy="485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119971</xdr:rowOff>
    </xdr:from>
    <xdr:to>
      <xdr:col>41</xdr:col>
      <xdr:colOff>101600</xdr:colOff>
      <xdr:row>97</xdr:row>
      <xdr:rowOff>50121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7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41248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71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149327</xdr:rowOff>
    </xdr:from>
    <xdr:to>
      <xdr:col>36</xdr:col>
      <xdr:colOff>165100</xdr:colOff>
      <xdr:row>97</xdr:row>
      <xdr:rowOff>79477</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6085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70604</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7012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94</xdr:row>
      <xdr:rowOff>23006</xdr:rowOff>
    </xdr:from>
    <xdr:to>
      <xdr:col>55</xdr:col>
      <xdr:colOff>50800</xdr:colOff>
      <xdr:row>94</xdr:row>
      <xdr:rowOff>124606</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139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93</xdr:row>
      <xdr:rowOff>45883</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5990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91</xdr:row>
      <xdr:rowOff>114064</xdr:rowOff>
    </xdr:from>
    <xdr:to>
      <xdr:col>50</xdr:col>
      <xdr:colOff>165100</xdr:colOff>
      <xdr:row>92</xdr:row>
      <xdr:rowOff>44214</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571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90</xdr:row>
      <xdr:rowOff>60741</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5491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85,679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93</xdr:row>
      <xdr:rowOff>33693</xdr:rowOff>
    </xdr:from>
    <xdr:to>
      <xdr:col>46</xdr:col>
      <xdr:colOff>38100</xdr:colOff>
      <xdr:row>93</xdr:row>
      <xdr:rowOff>135293</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5978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91</xdr:row>
      <xdr:rowOff>151820</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5753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93</xdr:row>
      <xdr:rowOff>53944</xdr:rowOff>
    </xdr:from>
    <xdr:to>
      <xdr:col>41</xdr:col>
      <xdr:colOff>101600</xdr:colOff>
      <xdr:row>93</xdr:row>
      <xdr:rowOff>155544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5998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92</xdr:row>
      <xdr:rowOff>621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5774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25216</xdr:rowOff>
    </xdr:from>
    <xdr:to>
      <xdr:col>36</xdr:col>
      <xdr:colOff>165100</xdr:colOff>
      <xdr:row>96</xdr:row>
      <xdr:rowOff>126816</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48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143343</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259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17,283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79826</xdr:rowOff>
    </xdr:from>
    <xdr:to>
      <xdr:col>85</xdr:col>
      <xdr:colOff>126364</xdr:colOff>
      <xdr:row>38</xdr:row>
      <xdr:rowOff>23876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94776"/>
          <a:ext cx="1269" cy="1144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27703</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42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23876</xdr:rowOff>
    </xdr:from>
    <xdr:to>
      <xdr:col>86</xdr:col>
      <xdr:colOff>25400</xdr:colOff>
      <xdr:row>38</xdr:row>
      <xdr:rowOff>23876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38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26503</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17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70,143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79826</xdr:rowOff>
    </xdr:from>
    <xdr:to>
      <xdr:col>86</xdr:col>
      <xdr:colOff>25400</xdr:colOff>
      <xdr:row>31</xdr:row>
      <xdr:rowOff>79826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94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76073</xdr:rowOff>
    </xdr:from>
    <xdr:to>
      <xdr:col>85</xdr:col>
      <xdr:colOff>127000</xdr:colOff>
      <xdr:row>37</xdr:row>
      <xdr:rowOff>128899</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419723"/>
          <a:ext cx="838200" cy="52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14489</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186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163062</xdr:rowOff>
    </xdr:from>
    <xdr:to>
      <xdr:col>85</xdr:col>
      <xdr:colOff>177800</xdr:colOff>
      <xdr:row>37</xdr:row>
      <xdr:rowOff>93212</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35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128899</xdr:rowOff>
    </xdr:from>
    <xdr:to>
      <xdr:col>81</xdr:col>
      <xdr:colOff>50800</xdr:colOff>
      <xdr:row>37</xdr:row>
      <xdr:rowOff>151340</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472549"/>
          <a:ext cx="889000" cy="22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32512</xdr:rowOff>
    </xdr:from>
    <xdr:to>
      <xdr:col>81</xdr:col>
      <xdr:colOff>101600</xdr:colOff>
      <xdr:row>37</xdr:row>
      <xdr:rowOff>134112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7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150639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1513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151340</xdr:rowOff>
    </xdr:from>
    <xdr:to>
      <xdr:col>76</xdr:col>
      <xdr:colOff>114300</xdr:colOff>
      <xdr:row>37</xdr:row>
      <xdr:rowOff>166980</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494990"/>
          <a:ext cx="889000" cy="1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49714</xdr:rowOff>
    </xdr:from>
    <xdr:to>
      <xdr:col>76</xdr:col>
      <xdr:colOff>165100</xdr:colOff>
      <xdr:row>37</xdr:row>
      <xdr:rowOff>151314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9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167841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1685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80416</xdr:rowOff>
    </xdr:from>
    <xdr:to>
      <xdr:col>71</xdr:col>
      <xdr:colOff>177800</xdr:colOff>
      <xdr:row>37</xdr:row>
      <xdr:rowOff>166980</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424066"/>
          <a:ext cx="889000" cy="86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53296</xdr:rowOff>
    </xdr:from>
    <xdr:to>
      <xdr:col>72</xdr:col>
      <xdr:colOff>38100</xdr:colOff>
      <xdr:row>37</xdr:row>
      <xdr:rowOff>154896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396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171423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172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44266</xdr:rowOff>
    </xdr:from>
    <xdr:to>
      <xdr:col>67</xdr:col>
      <xdr:colOff>101600</xdr:colOff>
      <xdr:row>37</xdr:row>
      <xdr:rowOff>145866</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87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136993</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480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25273</xdr:rowOff>
    </xdr:from>
    <xdr:to>
      <xdr:col>85</xdr:col>
      <xdr:colOff>177800</xdr:colOff>
      <xdr:row>37</xdr:row>
      <xdr:rowOff>126873</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368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141489</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313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78099</xdr:rowOff>
    </xdr:from>
    <xdr:to>
      <xdr:col>81</xdr:col>
      <xdr:colOff>101600</xdr:colOff>
      <xdr:row>38</xdr:row>
      <xdr:rowOff>8249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421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170825</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5144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100540</xdr:rowOff>
    </xdr:from>
    <xdr:to>
      <xdr:col>76</xdr:col>
      <xdr:colOff>165100</xdr:colOff>
      <xdr:row>38</xdr:row>
      <xdr:rowOff>30690</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444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21817</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536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116180</xdr:rowOff>
    </xdr:from>
    <xdr:to>
      <xdr:col>72</xdr:col>
      <xdr:colOff>38100</xdr:colOff>
      <xdr:row>38</xdr:row>
      <xdr:rowOff>46330</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459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37457</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5525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29616</xdr:rowOff>
    </xdr:from>
    <xdr:to>
      <xdr:col>67</xdr:col>
      <xdr:colOff>101600</xdr:colOff>
      <xdr:row>37</xdr:row>
      <xdr:rowOff>131216</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3732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147743</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148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49047</xdr:rowOff>
    </xdr:from>
    <xdr:to>
      <xdr:col>85</xdr:col>
      <xdr:colOff>126364</xdr:colOff>
      <xdr:row>59</xdr:row>
      <xdr:rowOff>44514</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792997"/>
          <a:ext cx="1269" cy="1367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48341</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1016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44514</xdr:rowOff>
    </xdr:from>
    <xdr:to>
      <xdr:col>86</xdr:col>
      <xdr:colOff>25400</xdr:colOff>
      <xdr:row>59</xdr:row>
      <xdr:rowOff>44514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1016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167174</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56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137,638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49047</xdr:rowOff>
    </xdr:from>
    <xdr:to>
      <xdr:col>86</xdr:col>
      <xdr:colOff>25400</xdr:colOff>
      <xdr:row>51</xdr:row>
      <xdr:rowOff>49047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792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22403</xdr:rowOff>
    </xdr:from>
    <xdr:to>
      <xdr:col>85</xdr:col>
      <xdr:colOff>127000</xdr:colOff>
      <xdr:row>58</xdr:row>
      <xdr:rowOff>93815</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flipV="1">
          <a:off x="15481300" y="9966503"/>
          <a:ext cx="838200" cy="71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32224</xdr:rowOff>
    </xdr:from>
    <xdr:ext cx="534377"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633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9347</xdr:rowOff>
    </xdr:from>
    <xdr:to>
      <xdr:col>85</xdr:col>
      <xdr:colOff>177800</xdr:colOff>
      <xdr:row>57</xdr:row>
      <xdr:rowOff>110947</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781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89598</xdr:rowOff>
    </xdr:from>
    <xdr:to>
      <xdr:col>81</xdr:col>
      <xdr:colOff>50800</xdr:colOff>
      <xdr:row>58</xdr:row>
      <xdr:rowOff>93815</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a:off x="14592300" y="10033698"/>
          <a:ext cx="889000" cy="4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58521</xdr:rowOff>
    </xdr:from>
    <xdr:to>
      <xdr:col>81</xdr:col>
      <xdr:colOff>101600</xdr:colOff>
      <xdr:row>57</xdr:row>
      <xdr:rowOff>160121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8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5198</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9606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89598</xdr:rowOff>
    </xdr:from>
    <xdr:to>
      <xdr:col>76</xdr:col>
      <xdr:colOff>114300</xdr:colOff>
      <xdr:row>58</xdr:row>
      <xdr:rowOff>131369</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flipV="1">
          <a:off x="13703300" y="10033698"/>
          <a:ext cx="889000" cy="417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103556</xdr:rowOff>
    </xdr:from>
    <xdr:to>
      <xdr:col>76</xdr:col>
      <xdr:colOff>165100</xdr:colOff>
      <xdr:row>58</xdr:row>
      <xdr:rowOff>33706</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87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50233</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6514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30214</xdr:rowOff>
    </xdr:from>
    <xdr:to>
      <xdr:col>71</xdr:col>
      <xdr:colOff>177800</xdr:colOff>
      <xdr:row>58</xdr:row>
      <xdr:rowOff>131369</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a:off x="12814300" y="9974314"/>
          <a:ext cx="889000" cy="101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118897</xdr:rowOff>
    </xdr:from>
    <xdr:to>
      <xdr:col>72</xdr:col>
      <xdr:colOff>38100</xdr:colOff>
      <xdr:row>58</xdr:row>
      <xdr:rowOff>49047</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891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65574</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9666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47739</xdr:rowOff>
    </xdr:from>
    <xdr:to>
      <xdr:col>67</xdr:col>
      <xdr:colOff>101600</xdr:colOff>
      <xdr:row>57</xdr:row>
      <xdr:rowOff>149339</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820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165866</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9595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143053</xdr:rowOff>
    </xdr:from>
    <xdr:to>
      <xdr:col>85</xdr:col>
      <xdr:colOff>177800</xdr:colOff>
      <xdr:row>58</xdr:row>
      <xdr:rowOff>73203</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915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121480</xdr:rowOff>
    </xdr:from>
    <xdr:ext cx="534377"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8941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43015</xdr:rowOff>
    </xdr:from>
    <xdr:to>
      <xdr:col>81</xdr:col>
      <xdr:colOff>101600</xdr:colOff>
      <xdr:row>58</xdr:row>
      <xdr:rowOff>144615</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998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135742</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100798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38798</xdr:rowOff>
    </xdr:from>
    <xdr:to>
      <xdr:col>76</xdr:col>
      <xdr:colOff>165100</xdr:colOff>
      <xdr:row>58</xdr:row>
      <xdr:rowOff>140398</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9982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131525</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10075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80569</xdr:rowOff>
    </xdr:from>
    <xdr:to>
      <xdr:col>72</xdr:col>
      <xdr:colOff>38100</xdr:colOff>
      <xdr:row>59</xdr:row>
      <xdr:rowOff>10719</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10024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59</xdr:row>
      <xdr:rowOff>1846</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10117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150864</xdr:rowOff>
    </xdr:from>
    <xdr:to>
      <xdr:col>67</xdr:col>
      <xdr:colOff>101600</xdr:colOff>
      <xdr:row>58</xdr:row>
      <xdr:rowOff>81014</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923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72141</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10016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30800</xdr:rowOff>
    </xdr:from>
    <xdr:to>
      <xdr:col>85</xdr:col>
      <xdr:colOff>126364</xdr:colOff>
      <xdr:row>79</xdr:row>
      <xdr:rowOff>98879</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203750"/>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136078</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680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148927</xdr:rowOff>
    </xdr:from>
    <xdr:ext cx="599010"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1978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132,254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30800</xdr:rowOff>
    </xdr:from>
    <xdr:to>
      <xdr:col>86</xdr:col>
      <xdr:colOff>25400</xdr:colOff>
      <xdr:row>71</xdr:row>
      <xdr:rowOff>30800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2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97833</xdr:rowOff>
    </xdr:from>
    <xdr:to>
      <xdr:col>85</xdr:col>
      <xdr:colOff>127000</xdr:colOff>
      <xdr:row>79</xdr:row>
      <xdr:rowOff>98879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642383"/>
          <a:ext cx="838200" cy="10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53528</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426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30651</xdr:rowOff>
    </xdr:from>
    <xdr:to>
      <xdr:col>85</xdr:col>
      <xdr:colOff>177800</xdr:colOff>
      <xdr:row>79</xdr:row>
      <xdr:rowOff>132251</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575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97833</xdr:rowOff>
    </xdr:from>
    <xdr:to>
      <xdr:col>81</xdr:col>
      <xdr:colOff>50800</xdr:colOff>
      <xdr:row>79</xdr:row>
      <xdr:rowOff>98671</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4592300" y="13642383"/>
          <a:ext cx="889000" cy="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37650</xdr:rowOff>
    </xdr:from>
    <xdr:to>
      <xdr:col>81</xdr:col>
      <xdr:colOff>101600</xdr:colOff>
      <xdr:row>79</xdr:row>
      <xdr:rowOff>139250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5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155777</xdr:rowOff>
    </xdr:from>
    <xdr:ext cx="378565"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92017" y="13357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98671</xdr:rowOff>
    </xdr:from>
    <xdr:to>
      <xdr:col>76</xdr:col>
      <xdr:colOff>114300</xdr:colOff>
      <xdr:row>79</xdr:row>
      <xdr:rowOff>98879</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3703300" y="13643221"/>
          <a:ext cx="889000" cy="2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36823</xdr:rowOff>
    </xdr:from>
    <xdr:to>
      <xdr:col>76</xdr:col>
      <xdr:colOff>165100</xdr:colOff>
      <xdr:row>79</xdr:row>
      <xdr:rowOff>138423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58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154950</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57428" y="13356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98879</xdr:rowOff>
    </xdr:from>
    <xdr:to>
      <xdr:col>71</xdr:col>
      <xdr:colOff>177800</xdr:colOff>
      <xdr:row>79</xdr:row>
      <xdr:rowOff>98879</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64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36354</xdr:rowOff>
    </xdr:from>
    <xdr:to>
      <xdr:col>72</xdr:col>
      <xdr:colOff>38100</xdr:colOff>
      <xdr:row>79</xdr:row>
      <xdr:rowOff>137954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58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154481</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68428" y="13356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37236</xdr:rowOff>
    </xdr:from>
    <xdr:to>
      <xdr:col>67</xdr:col>
      <xdr:colOff>101600</xdr:colOff>
      <xdr:row>79</xdr:row>
      <xdr:rowOff>138836</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581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52017</xdr:colOff>
      <xdr:row>77</xdr:row>
      <xdr:rowOff>155363</xdr:rowOff>
    </xdr:from>
    <xdr:ext cx="378565"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5017" y="1335701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9078</xdr:rowOff>
    </xdr:from>
    <xdr:ext cx="249299"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553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47033</xdr:rowOff>
    </xdr:from>
    <xdr:to>
      <xdr:col>81</xdr:col>
      <xdr:colOff>101600</xdr:colOff>
      <xdr:row>79</xdr:row>
      <xdr:rowOff>148633</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591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84333</xdr:colOff>
      <xdr:row>79</xdr:row>
      <xdr:rowOff>139760</xdr:rowOff>
    </xdr:from>
    <xdr:ext cx="313932"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324333" y="1368431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47871</xdr:rowOff>
    </xdr:from>
    <xdr:to>
      <xdr:col>76</xdr:col>
      <xdr:colOff>165100</xdr:colOff>
      <xdr:row>79</xdr:row>
      <xdr:rowOff>149471</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5924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147833</xdr:colOff>
      <xdr:row>79</xdr:row>
      <xdr:rowOff>140598</xdr:rowOff>
    </xdr:from>
    <xdr:ext cx="313932"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35333" y="1368514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48079</xdr:rowOff>
    </xdr:from>
    <xdr:to>
      <xdr:col>72</xdr:col>
      <xdr:colOff>38100</xdr:colOff>
      <xdr:row>79</xdr:row>
      <xdr:rowOff>149679</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79</xdr:row>
      <xdr:rowOff>140806</xdr:rowOff>
    </xdr:from>
    <xdr:ext cx="249299"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78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48079</xdr:rowOff>
    </xdr:from>
    <xdr:to>
      <xdr:col>67</xdr:col>
      <xdr:colOff>101600</xdr:colOff>
      <xdr:row>79</xdr:row>
      <xdr:rowOff>149679</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79</xdr:row>
      <xdr:rowOff>140806</xdr:rowOff>
    </xdr:from>
    <xdr:ext cx="249299"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689650" y="136853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90488</xdr:rowOff>
    </xdr:from>
    <xdr:to>
      <xdr:col>85</xdr:col>
      <xdr:colOff>126364</xdr:colOff>
      <xdr:row>98</xdr:row>
      <xdr:rowOff>83375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520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87202</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88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83375</xdr:rowOff>
    </xdr:from>
    <xdr:to>
      <xdr:col>86</xdr:col>
      <xdr:colOff>25400</xdr:colOff>
      <xdr:row>98</xdr:row>
      <xdr:rowOff>83375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88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37165</xdr:rowOff>
    </xdr:from>
    <xdr:ext cx="599010"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296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117,875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90488</xdr:rowOff>
    </xdr:from>
    <xdr:to>
      <xdr:col>86</xdr:col>
      <xdr:colOff>25400</xdr:colOff>
      <xdr:row>90</xdr:row>
      <xdr:rowOff>90488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52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150710</xdr:rowOff>
    </xdr:from>
    <xdr:to>
      <xdr:col>85</xdr:col>
      <xdr:colOff>127000</xdr:colOff>
      <xdr:row>96</xdr:row>
      <xdr:rowOff>10985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5481300" y="16438460"/>
          <a:ext cx="838200" cy="31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38664</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497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60237</xdr:rowOff>
    </xdr:from>
    <xdr:to>
      <xdr:col>85</xdr:col>
      <xdr:colOff>177800</xdr:colOff>
      <xdr:row>96</xdr:row>
      <xdr:rowOff>161837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51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10985</xdr:rowOff>
    </xdr:from>
    <xdr:to>
      <xdr:col>81</xdr:col>
      <xdr:colOff>50800</xdr:colOff>
      <xdr:row>96</xdr:row>
      <xdr:rowOff>42481</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4592300" y="16470185"/>
          <a:ext cx="889000" cy="31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55981</xdr:rowOff>
    </xdr:from>
    <xdr:to>
      <xdr:col>81</xdr:col>
      <xdr:colOff>101600</xdr:colOff>
      <xdr:row>96</xdr:row>
      <xdr:rowOff>157581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51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148708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6079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42481</xdr:rowOff>
    </xdr:from>
    <xdr:to>
      <xdr:col>76</xdr:col>
      <xdr:colOff>114300</xdr:colOff>
      <xdr:row>96</xdr:row>
      <xdr:rowOff>84925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6501681"/>
          <a:ext cx="889000" cy="42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48640</xdr:rowOff>
    </xdr:from>
    <xdr:to>
      <xdr:col>76</xdr:col>
      <xdr:colOff>165100</xdr:colOff>
      <xdr:row>96</xdr:row>
      <xdr:rowOff>150240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141367</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600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95</xdr:row>
      <xdr:rowOff>44386</xdr:rowOff>
    </xdr:from>
    <xdr:to>
      <xdr:col>71</xdr:col>
      <xdr:colOff>177800</xdr:colOff>
      <xdr:row>96</xdr:row>
      <xdr:rowOff>84925</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a:off x="12814300" y="16332136"/>
          <a:ext cx="889000" cy="2119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52921</xdr:rowOff>
    </xdr:from>
    <xdr:to>
      <xdr:col>72</xdr:col>
      <xdr:colOff>38100</xdr:colOff>
      <xdr:row>96</xdr:row>
      <xdr:rowOff>154521</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145648</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604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49518</xdr:rowOff>
    </xdr:from>
    <xdr:to>
      <xdr:col>67</xdr:col>
      <xdr:colOff>101600</xdr:colOff>
      <xdr:row>96</xdr:row>
      <xdr:rowOff>151118</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508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142245</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601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99910</xdr:rowOff>
    </xdr:from>
    <xdr:to>
      <xdr:col>85</xdr:col>
      <xdr:colOff>177800</xdr:colOff>
      <xdr:row>96</xdr:row>
      <xdr:rowOff>30060</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63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122787</xdr:rowOff>
    </xdr:from>
    <xdr:ext cx="534377"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6239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45,633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131635</xdr:rowOff>
    </xdr:from>
    <xdr:to>
      <xdr:col>81</xdr:col>
      <xdr:colOff>101600</xdr:colOff>
      <xdr:row>96</xdr:row>
      <xdr:rowOff>61785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6419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78312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61946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43,135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95</xdr:row>
      <xdr:rowOff>163131</xdr:rowOff>
    </xdr:from>
    <xdr:to>
      <xdr:col>76</xdr:col>
      <xdr:colOff>165100</xdr:colOff>
      <xdr:row>96</xdr:row>
      <xdr:rowOff>93281</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6450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109808</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6226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34125</xdr:rowOff>
    </xdr:from>
    <xdr:to>
      <xdr:col>72</xdr:col>
      <xdr:colOff>38100</xdr:colOff>
      <xdr:row>96</xdr:row>
      <xdr:rowOff>135725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6493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152252</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6268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94</xdr:row>
      <xdr:rowOff>165036</xdr:rowOff>
    </xdr:from>
    <xdr:to>
      <xdr:col>67</xdr:col>
      <xdr:colOff>101600</xdr:colOff>
      <xdr:row>95</xdr:row>
      <xdr:rowOff>95186</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6281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93</xdr:row>
      <xdr:rowOff>111713</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6056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104313</xdr:rowOff>
    </xdr:from>
    <xdr:to>
      <xdr:col>116</xdr:col>
      <xdr:colOff>62864</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590713"/>
          <a:ext cx="1269" cy="10640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9801</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96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50990</xdr:rowOff>
    </xdr:from>
    <xdr:ext cx="534377"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36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23,274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104313</xdr:rowOff>
    </xdr:from>
    <xdr:to>
      <xdr:col>116</xdr:col>
      <xdr:colOff>152400</xdr:colOff>
      <xdr:row>32</xdr:row>
      <xdr:rowOff>104313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590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139517</xdr:rowOff>
    </xdr:from>
    <xdr:to>
      <xdr:col>116</xdr:col>
      <xdr:colOff>63500</xdr:colOff>
      <xdr:row>38</xdr:row>
      <xdr:rowOff>139563</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flipV="1">
          <a:off x="21323300" y="6654617"/>
          <a:ext cx="8382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98701</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423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75824</xdr:rowOff>
    </xdr:from>
    <xdr:to>
      <xdr:col>116</xdr:col>
      <xdr:colOff>114300</xdr:colOff>
      <xdr:row>39</xdr:row>
      <xdr:rowOff>5974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9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139563</xdr:rowOff>
    </xdr:from>
    <xdr:to>
      <xdr:col>111</xdr:col>
      <xdr:colOff>177800</xdr:colOff>
      <xdr:row>38</xdr:row>
      <xdr:rowOff>139563</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6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86020</xdr:rowOff>
    </xdr:from>
    <xdr:to>
      <xdr:col>112</xdr:col>
      <xdr:colOff>38100</xdr:colOff>
      <xdr:row>39</xdr:row>
      <xdr:rowOff>16170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60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32697</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3763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139517</xdr:rowOff>
    </xdr:from>
    <xdr:to>
      <xdr:col>107</xdr:col>
      <xdr:colOff>50800</xdr:colOff>
      <xdr:row>38</xdr:row>
      <xdr:rowOff>139563</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617"/>
          <a:ext cx="889000" cy="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87117</xdr:rowOff>
    </xdr:from>
    <xdr:to>
      <xdr:col>107</xdr:col>
      <xdr:colOff>101600</xdr:colOff>
      <xdr:row>39</xdr:row>
      <xdr:rowOff>17267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60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33794</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3774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139426</xdr:rowOff>
    </xdr:from>
    <xdr:to>
      <xdr:col>102</xdr:col>
      <xdr:colOff>114300</xdr:colOff>
      <xdr:row>38</xdr:row>
      <xdr:rowOff>139517</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526"/>
          <a:ext cx="889000" cy="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81219</xdr:rowOff>
    </xdr:from>
    <xdr:to>
      <xdr:col>102</xdr:col>
      <xdr:colOff>165100</xdr:colOff>
      <xdr:row>39</xdr:row>
      <xdr:rowOff>11369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59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27896</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371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83414</xdr:rowOff>
    </xdr:from>
    <xdr:to>
      <xdr:col>98</xdr:col>
      <xdr:colOff>38100</xdr:colOff>
      <xdr:row>39</xdr:row>
      <xdr:rowOff>13564</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598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37</xdr:row>
      <xdr:rowOff>30091</xdr:rowOff>
    </xdr:from>
    <xdr:ext cx="378565"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7017" y="63737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88717</xdr:rowOff>
    </xdr:from>
    <xdr:to>
      <xdr:col>116</xdr:col>
      <xdr:colOff>114300</xdr:colOff>
      <xdr:row>39</xdr:row>
      <xdr:rowOff>18867</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54251</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69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88763</xdr:rowOff>
    </xdr:from>
    <xdr:to>
      <xdr:col>112</xdr:col>
      <xdr:colOff>38100</xdr:colOff>
      <xdr:row>39</xdr:row>
      <xdr:rowOff>18913</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10040</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6965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88763</xdr:rowOff>
    </xdr:from>
    <xdr:to>
      <xdr:col>107</xdr:col>
      <xdr:colOff>101600</xdr:colOff>
      <xdr:row>39</xdr:row>
      <xdr:rowOff>18913</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3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10040</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69659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88717</xdr:rowOff>
    </xdr:from>
    <xdr:to>
      <xdr:col>102</xdr:col>
      <xdr:colOff>165100</xdr:colOff>
      <xdr:row>39</xdr:row>
      <xdr:rowOff>18867</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3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9994</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69654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88626</xdr:rowOff>
    </xdr:from>
    <xdr:to>
      <xdr:col>98</xdr:col>
      <xdr:colOff>38100</xdr:colOff>
      <xdr:row>39</xdr:row>
      <xdr:rowOff>18776</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3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9903</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6964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京都府平均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総務費については、住民一人当たり</a:t>
          </a:r>
          <a:r>
            <a:rPr kumimoji="1" lang="en-US" altLang="ja-JP" sz="1300">
              <a:latin typeface="ＭＳ Ｐゴシック" panose="020B0600070205080204" pitchFamily="50" charset="-128"/>
              <a:ea typeface="ＭＳ Ｐゴシック" panose="020B0600070205080204" pitchFamily="50" charset="-128"/>
            </a:rPr>
            <a:t>56,075</a:t>
          </a:r>
          <a:r>
            <a:rPr kumimoji="1" lang="ja-JP" altLang="en-US" sz="1300">
              <a:latin typeface="ＭＳ Ｐゴシック" panose="020B0600070205080204" pitchFamily="50" charset="-128"/>
              <a:ea typeface="ＭＳ Ｐゴシック" panose="020B0600070205080204" pitchFamily="50" charset="-128"/>
            </a:rPr>
            <a:t>円となっており、財政調整基金への積み立てが増加したこと等により、前年度から</a:t>
          </a:r>
          <a:r>
            <a:rPr kumimoji="1" lang="en-US" altLang="ja-JP" sz="1300">
              <a:latin typeface="ＭＳ Ｐゴシック" panose="020B0600070205080204" pitchFamily="50" charset="-128"/>
              <a:ea typeface="ＭＳ Ｐゴシック" panose="020B0600070205080204" pitchFamily="50" charset="-128"/>
            </a:rPr>
            <a:t>10.3</a:t>
          </a:r>
          <a:r>
            <a:rPr kumimoji="1" lang="ja-JP" altLang="en-US" sz="1300">
              <a:latin typeface="ＭＳ Ｐゴシック" panose="020B0600070205080204" pitchFamily="50" charset="-128"/>
              <a:ea typeface="ＭＳ Ｐゴシック" panose="020B0600070205080204" pitchFamily="50" charset="-128"/>
            </a:rPr>
            <a:t>％増加しています。</a:t>
          </a:r>
        </a:p>
        <a:p>
          <a:r>
            <a:rPr kumimoji="1" lang="ja-JP" altLang="en-US" sz="1300">
              <a:latin typeface="ＭＳ Ｐゴシック" panose="020B0600070205080204" pitchFamily="50" charset="-128"/>
              <a:ea typeface="ＭＳ Ｐゴシック" panose="020B0600070205080204" pitchFamily="50" charset="-128"/>
            </a:rPr>
            <a:t>　民生費については、住民一人当たり</a:t>
          </a:r>
          <a:r>
            <a:rPr kumimoji="1" lang="en-US" altLang="ja-JP" sz="1300">
              <a:latin typeface="ＭＳ Ｐゴシック" panose="020B0600070205080204" pitchFamily="50" charset="-128"/>
              <a:ea typeface="ＭＳ Ｐゴシック" panose="020B0600070205080204" pitchFamily="50" charset="-128"/>
            </a:rPr>
            <a:t>196,476</a:t>
          </a:r>
          <a:r>
            <a:rPr kumimoji="1" lang="ja-JP" altLang="en-US" sz="1300">
              <a:latin typeface="ＭＳ Ｐゴシック" panose="020B0600070205080204" pitchFamily="50" charset="-128"/>
              <a:ea typeface="ＭＳ Ｐゴシック" panose="020B0600070205080204" pitchFamily="50" charset="-128"/>
            </a:rPr>
            <a:t>円となっており、令和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年度は他団体と同様に、物価高対応・定額減税補足臨時給付金の支給を行ったことにより、前年度から</a:t>
          </a:r>
          <a:r>
            <a:rPr kumimoji="1" lang="en-US" altLang="ja-JP" sz="1300">
              <a:latin typeface="ＭＳ Ｐゴシック" panose="020B0600070205080204" pitchFamily="50" charset="-128"/>
              <a:ea typeface="ＭＳ Ｐゴシック" panose="020B0600070205080204" pitchFamily="50" charset="-128"/>
            </a:rPr>
            <a:t>8.7</a:t>
          </a:r>
          <a:r>
            <a:rPr kumimoji="1" lang="ja-JP" altLang="en-US" sz="1300">
              <a:latin typeface="ＭＳ Ｐゴシック" panose="020B0600070205080204" pitchFamily="50" charset="-128"/>
              <a:ea typeface="ＭＳ Ｐゴシック" panose="020B0600070205080204" pitchFamily="50" charset="-128"/>
            </a:rPr>
            <a:t>％増加しています。</a:t>
          </a:r>
        </a:p>
        <a:p>
          <a:r>
            <a:rPr kumimoji="1" lang="ja-JP" altLang="en-US" sz="1300">
              <a:latin typeface="ＭＳ Ｐゴシック" panose="020B0600070205080204" pitchFamily="50" charset="-128"/>
              <a:ea typeface="ＭＳ Ｐゴシック" panose="020B0600070205080204" pitchFamily="50" charset="-128"/>
            </a:rPr>
            <a:t>　土木費については、住民一人当たり</a:t>
          </a:r>
          <a:r>
            <a:rPr kumimoji="1" lang="en-US" altLang="ja-JP" sz="1300">
              <a:latin typeface="ＭＳ Ｐゴシック" panose="020B0600070205080204" pitchFamily="50" charset="-128"/>
              <a:ea typeface="ＭＳ Ｐゴシック" panose="020B0600070205080204" pitchFamily="50" charset="-128"/>
            </a:rPr>
            <a:t>63,459</a:t>
          </a:r>
          <a:r>
            <a:rPr kumimoji="1" lang="ja-JP" altLang="en-US" sz="1300">
              <a:latin typeface="ＭＳ Ｐゴシック" panose="020B0600070205080204" pitchFamily="50" charset="-128"/>
              <a:ea typeface="ＭＳ Ｐゴシック" panose="020B0600070205080204" pitchFamily="50" charset="-128"/>
            </a:rPr>
            <a:t>円となっており、新名神高速道路に合わせたまちづくりの進捗に伴い、前年度から</a:t>
          </a:r>
          <a:r>
            <a:rPr kumimoji="1" lang="en-US" altLang="ja-JP" sz="1300">
              <a:latin typeface="ＭＳ Ｐゴシック" panose="020B0600070205080204" pitchFamily="50" charset="-128"/>
              <a:ea typeface="ＭＳ Ｐゴシック" panose="020B0600070205080204" pitchFamily="50" charset="-128"/>
            </a:rPr>
            <a:t>25.9</a:t>
          </a:r>
          <a:r>
            <a:rPr kumimoji="1" lang="ja-JP" altLang="en-US" sz="1300">
              <a:latin typeface="ＭＳ Ｐゴシック" panose="020B0600070205080204" pitchFamily="50" charset="-128"/>
              <a:ea typeface="ＭＳ Ｐゴシック" panose="020B0600070205080204" pitchFamily="50" charset="-128"/>
            </a:rPr>
            <a:t>％減少しています。</a:t>
          </a:r>
        </a:p>
        <a:p>
          <a:r>
            <a:rPr kumimoji="1" lang="ja-JP" altLang="en-US" sz="1300">
              <a:latin typeface="ＭＳ Ｐゴシック" panose="020B0600070205080204" pitchFamily="50" charset="-128"/>
              <a:ea typeface="ＭＳ Ｐゴシック" panose="020B0600070205080204" pitchFamily="50" charset="-128"/>
            </a:rPr>
            <a:t>　公債費については、住民一人当たり</a:t>
          </a:r>
          <a:r>
            <a:rPr kumimoji="1" lang="en-US" altLang="ja-JP" sz="1300">
              <a:latin typeface="ＭＳ Ｐゴシック" panose="020B0600070205080204" pitchFamily="50" charset="-128"/>
              <a:ea typeface="ＭＳ Ｐゴシック" panose="020B0600070205080204" pitchFamily="50" charset="-128"/>
            </a:rPr>
            <a:t>45,633</a:t>
          </a:r>
          <a:r>
            <a:rPr kumimoji="1" lang="ja-JP" altLang="en-US" sz="1300">
              <a:latin typeface="ＭＳ Ｐゴシック" panose="020B0600070205080204" pitchFamily="50" charset="-128"/>
              <a:ea typeface="ＭＳ Ｐゴシック" panose="020B0600070205080204" pitchFamily="50" charset="-128"/>
            </a:rPr>
            <a:t>円となっており、新たなまちづくりに向けた整備等により、前年度から</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％増加しています。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本市においては、年度末に基金繰入額を調整し、黒字額を調整しているため、実質収支比率は前年度と同程度の水準となっています。</a:t>
          </a:r>
        </a:p>
        <a:p>
          <a:r>
            <a:rPr kumimoji="1" lang="ja-JP" altLang="en-US" sz="1400">
              <a:latin typeface="ＭＳ ゴシック" pitchFamily="49" charset="-128"/>
              <a:ea typeface="ＭＳ ゴシック" pitchFamily="49" charset="-128"/>
            </a:rPr>
            <a:t>　今後も、実質黒字の確保を第一義としながら、財政調整基金の増加に努めます。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京都府城陽市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各会計単位の収支では、すべての会計で黒字または収支均衡となっているため、連結実質赤字比率には該当しません。</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6"/>
  <sheetViews>
    <sheetView showGridLines="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x14ac:dyDescent="0.2">
      <c r="B2" s="164" t="s">
        <v>77</v>
      </c>
      <c r="C2" s="164"/>
      <c r="D2" s="165"/>
    </row>
    <row r="3" spans="1:119" ht="18.75" customHeight="1" thickBot="1" x14ac:dyDescent="0.2">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x14ac:dyDescent="0.15">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34242716</v>
      </c>
      <c r="BO4" s="358"/>
      <c r="BP4" s="358"/>
      <c r="BQ4" s="358"/>
      <c r="BR4" s="358"/>
      <c r="BS4" s="358"/>
      <c r="BT4" s="358"/>
      <c r="BU4" s="359"/>
      <c r="BV4" s="357">
        <v>34059830</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0.5</v>
      </c>
      <c r="CU4" s="364"/>
      <c r="CV4" s="364"/>
      <c r="CW4" s="364"/>
      <c r="CX4" s="364"/>
      <c r="CY4" s="364"/>
      <c r="CZ4" s="364"/>
      <c r="DA4" s="365"/>
      <c r="DB4" s="363">
        <v>0.5</v>
      </c>
      <c r="DC4" s="364"/>
      <c r="DD4" s="364"/>
      <c r="DE4" s="364"/>
      <c r="DF4" s="364"/>
      <c r="DG4" s="364"/>
      <c r="DH4" s="364"/>
      <c r="DI4" s="365"/>
    </row>
    <row r="5" spans="1:119" ht="18.75" customHeight="1" x14ac:dyDescent="0.15">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33950562</v>
      </c>
      <c r="BO5" s="395"/>
      <c r="BP5" s="395"/>
      <c r="BQ5" s="395"/>
      <c r="BR5" s="395"/>
      <c r="BS5" s="395"/>
      <c r="BT5" s="395"/>
      <c r="BU5" s="396"/>
      <c r="BV5" s="394">
        <v>33604062</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99.9</v>
      </c>
      <c r="CU5" s="392"/>
      <c r="CV5" s="392"/>
      <c r="CW5" s="392"/>
      <c r="CX5" s="392"/>
      <c r="CY5" s="392"/>
      <c r="CZ5" s="392"/>
      <c r="DA5" s="393"/>
      <c r="DB5" s="391">
        <v>98.9</v>
      </c>
      <c r="DC5" s="392"/>
      <c r="DD5" s="392"/>
      <c r="DE5" s="392"/>
      <c r="DF5" s="392"/>
      <c r="DG5" s="392"/>
      <c r="DH5" s="392"/>
      <c r="DI5" s="393"/>
    </row>
    <row r="6" spans="1:119" ht="18.75" customHeight="1" x14ac:dyDescent="0.15">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292154</v>
      </c>
      <c r="BO6" s="395"/>
      <c r="BP6" s="395"/>
      <c r="BQ6" s="395"/>
      <c r="BR6" s="395"/>
      <c r="BS6" s="395"/>
      <c r="BT6" s="395"/>
      <c r="BU6" s="396"/>
      <c r="BV6" s="394">
        <v>455768</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100.3</v>
      </c>
      <c r="CU6" s="432"/>
      <c r="CV6" s="432"/>
      <c r="CW6" s="432"/>
      <c r="CX6" s="432"/>
      <c r="CY6" s="432"/>
      <c r="CZ6" s="432"/>
      <c r="DA6" s="433"/>
      <c r="DB6" s="431">
        <v>99.8</v>
      </c>
      <c r="DC6" s="432"/>
      <c r="DD6" s="432"/>
      <c r="DE6" s="432"/>
      <c r="DF6" s="432"/>
      <c r="DG6" s="432"/>
      <c r="DH6" s="432"/>
      <c r="DI6" s="433"/>
    </row>
    <row r="7" spans="1:119" ht="18.75" customHeight="1" x14ac:dyDescent="0.15">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214517</v>
      </c>
      <c r="BO7" s="395"/>
      <c r="BP7" s="395"/>
      <c r="BQ7" s="395"/>
      <c r="BR7" s="395"/>
      <c r="BS7" s="395"/>
      <c r="BT7" s="395"/>
      <c r="BU7" s="396"/>
      <c r="BV7" s="394">
        <v>379273</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16949199</v>
      </c>
      <c r="CU7" s="395"/>
      <c r="CV7" s="395"/>
      <c r="CW7" s="395"/>
      <c r="CX7" s="395"/>
      <c r="CY7" s="395"/>
      <c r="CZ7" s="395"/>
      <c r="DA7" s="396"/>
      <c r="DB7" s="394">
        <v>16697372</v>
      </c>
      <c r="DC7" s="395"/>
      <c r="DD7" s="395"/>
      <c r="DE7" s="395"/>
      <c r="DF7" s="395"/>
      <c r="DG7" s="395"/>
      <c r="DH7" s="395"/>
      <c r="DI7" s="396"/>
    </row>
    <row r="8" spans="1:119" ht="18.75" customHeight="1" thickBot="1" x14ac:dyDescent="0.2">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104</v>
      </c>
      <c r="AV8" s="427"/>
      <c r="AW8" s="427"/>
      <c r="AX8" s="427"/>
      <c r="AY8" s="428" t="s">
        <v>105</v>
      </c>
      <c r="AZ8" s="429"/>
      <c r="BA8" s="429"/>
      <c r="BB8" s="429"/>
      <c r="BC8" s="429"/>
      <c r="BD8" s="429"/>
      <c r="BE8" s="429"/>
      <c r="BF8" s="429"/>
      <c r="BG8" s="429"/>
      <c r="BH8" s="429"/>
      <c r="BI8" s="429"/>
      <c r="BJ8" s="429"/>
      <c r="BK8" s="429"/>
      <c r="BL8" s="429"/>
      <c r="BM8" s="430"/>
      <c r="BN8" s="394">
        <v>77637</v>
      </c>
      <c r="BO8" s="395"/>
      <c r="BP8" s="395"/>
      <c r="BQ8" s="395"/>
      <c r="BR8" s="395"/>
      <c r="BS8" s="395"/>
      <c r="BT8" s="395"/>
      <c r="BU8" s="396"/>
      <c r="BV8" s="394">
        <v>76495</v>
      </c>
      <c r="BW8" s="395"/>
      <c r="BX8" s="395"/>
      <c r="BY8" s="395"/>
      <c r="BZ8" s="395"/>
      <c r="CA8" s="395"/>
      <c r="CB8" s="395"/>
      <c r="CC8" s="396"/>
      <c r="CD8" s="397" t="s">
        <v>106</v>
      </c>
      <c r="CE8" s="398"/>
      <c r="CF8" s="398"/>
      <c r="CG8" s="398"/>
      <c r="CH8" s="398"/>
      <c r="CI8" s="398"/>
      <c r="CJ8" s="398"/>
      <c r="CK8" s="398"/>
      <c r="CL8" s="398"/>
      <c r="CM8" s="398"/>
      <c r="CN8" s="398"/>
      <c r="CO8" s="398"/>
      <c r="CP8" s="398"/>
      <c r="CQ8" s="398"/>
      <c r="CR8" s="398"/>
      <c r="CS8" s="399"/>
      <c r="CT8" s="434">
        <v>0.59</v>
      </c>
      <c r="CU8" s="435"/>
      <c r="CV8" s="435"/>
      <c r="CW8" s="435"/>
      <c r="CX8" s="435"/>
      <c r="CY8" s="435"/>
      <c r="CZ8" s="435"/>
      <c r="DA8" s="436"/>
      <c r="DB8" s="434">
        <v>0.59</v>
      </c>
      <c r="DC8" s="435"/>
      <c r="DD8" s="435"/>
      <c r="DE8" s="435"/>
      <c r="DF8" s="435"/>
      <c r="DG8" s="435"/>
      <c r="DH8" s="435"/>
      <c r="DI8" s="436"/>
    </row>
    <row r="9" spans="1:119" ht="18.75" customHeight="1" thickBot="1" x14ac:dyDescent="0.2">
      <c r="A9" s="163"/>
      <c r="B9" s="388" t="s">
        <v>107</v>
      </c>
      <c r="C9" s="389"/>
      <c r="D9" s="389"/>
      <c r="E9" s="389"/>
      <c r="F9" s="389"/>
      <c r="G9" s="389"/>
      <c r="H9" s="389"/>
      <c r="I9" s="389"/>
      <c r="J9" s="389"/>
      <c r="K9" s="437"/>
      <c r="L9" s="438" t="s">
        <v>108</v>
      </c>
      <c r="M9" s="439"/>
      <c r="N9" s="439"/>
      <c r="O9" s="439"/>
      <c r="P9" s="439"/>
      <c r="Q9" s="440"/>
      <c r="R9" s="441">
        <v>74607</v>
      </c>
      <c r="S9" s="442"/>
      <c r="T9" s="442"/>
      <c r="U9" s="442"/>
      <c r="V9" s="443"/>
      <c r="W9" s="351" t="s">
        <v>109</v>
      </c>
      <c r="X9" s="352"/>
      <c r="Y9" s="352"/>
      <c r="Z9" s="352"/>
      <c r="AA9" s="352"/>
      <c r="AB9" s="352"/>
      <c r="AC9" s="352"/>
      <c r="AD9" s="352"/>
      <c r="AE9" s="352"/>
      <c r="AF9" s="352"/>
      <c r="AG9" s="352"/>
      <c r="AH9" s="352"/>
      <c r="AI9" s="352"/>
      <c r="AJ9" s="352"/>
      <c r="AK9" s="352"/>
      <c r="AL9" s="353"/>
      <c r="AM9" s="423" t="s">
        <v>110</v>
      </c>
      <c r="AN9" s="424"/>
      <c r="AO9" s="424"/>
      <c r="AP9" s="424"/>
      <c r="AQ9" s="424"/>
      <c r="AR9" s="424"/>
      <c r="AS9" s="424"/>
      <c r="AT9" s="425"/>
      <c r="AU9" s="426" t="s">
        <v>90</v>
      </c>
      <c r="AV9" s="427"/>
      <c r="AW9" s="427"/>
      <c r="AX9" s="427"/>
      <c r="AY9" s="428" t="s">
        <v>111</v>
      </c>
      <c r="AZ9" s="429"/>
      <c r="BA9" s="429"/>
      <c r="BB9" s="429"/>
      <c r="BC9" s="429"/>
      <c r="BD9" s="429"/>
      <c r="BE9" s="429"/>
      <c r="BF9" s="429"/>
      <c r="BG9" s="429"/>
      <c r="BH9" s="429"/>
      <c r="BI9" s="429"/>
      <c r="BJ9" s="429"/>
      <c r="BK9" s="429"/>
      <c r="BL9" s="429"/>
      <c r="BM9" s="430"/>
      <c r="BN9" s="394">
        <v>1142</v>
      </c>
      <c r="BO9" s="395"/>
      <c r="BP9" s="395"/>
      <c r="BQ9" s="395"/>
      <c r="BR9" s="395"/>
      <c r="BS9" s="395"/>
      <c r="BT9" s="395"/>
      <c r="BU9" s="396"/>
      <c r="BV9" s="394">
        <v>987</v>
      </c>
      <c r="BW9" s="395"/>
      <c r="BX9" s="395"/>
      <c r="BY9" s="395"/>
      <c r="BZ9" s="395"/>
      <c r="CA9" s="395"/>
      <c r="CB9" s="395"/>
      <c r="CC9" s="396"/>
      <c r="CD9" s="397" t="s">
        <v>112</v>
      </c>
      <c r="CE9" s="398"/>
      <c r="CF9" s="398"/>
      <c r="CG9" s="398"/>
      <c r="CH9" s="398"/>
      <c r="CI9" s="398"/>
      <c r="CJ9" s="398"/>
      <c r="CK9" s="398"/>
      <c r="CL9" s="398"/>
      <c r="CM9" s="398"/>
      <c r="CN9" s="398"/>
      <c r="CO9" s="398"/>
      <c r="CP9" s="398"/>
      <c r="CQ9" s="398"/>
      <c r="CR9" s="398"/>
      <c r="CS9" s="399"/>
      <c r="CT9" s="391">
        <v>15.2</v>
      </c>
      <c r="CU9" s="392"/>
      <c r="CV9" s="392"/>
      <c r="CW9" s="392"/>
      <c r="CX9" s="392"/>
      <c r="CY9" s="392"/>
      <c r="CZ9" s="392"/>
      <c r="DA9" s="393"/>
      <c r="DB9" s="391">
        <v>15.5</v>
      </c>
      <c r="DC9" s="392"/>
      <c r="DD9" s="392"/>
      <c r="DE9" s="392"/>
      <c r="DF9" s="392"/>
      <c r="DG9" s="392"/>
      <c r="DH9" s="392"/>
      <c r="DI9" s="393"/>
    </row>
    <row r="10" spans="1:119" ht="18.75" customHeight="1" thickBot="1" x14ac:dyDescent="0.2">
      <c r="A10" s="163"/>
      <c r="B10" s="388"/>
      <c r="C10" s="389"/>
      <c r="D10" s="389"/>
      <c r="E10" s="389"/>
      <c r="F10" s="389"/>
      <c r="G10" s="389"/>
      <c r="H10" s="389"/>
      <c r="I10" s="389"/>
      <c r="J10" s="389"/>
      <c r="K10" s="437"/>
      <c r="L10" s="444" t="s">
        <v>113</v>
      </c>
      <c r="M10" s="424"/>
      <c r="N10" s="424"/>
      <c r="O10" s="424"/>
      <c r="P10" s="424"/>
      <c r="Q10" s="425"/>
      <c r="R10" s="445">
        <v>76869</v>
      </c>
      <c r="S10" s="446"/>
      <c r="T10" s="446"/>
      <c r="U10" s="446"/>
      <c r="V10" s="447"/>
      <c r="W10" s="382"/>
      <c r="X10" s="383"/>
      <c r="Y10" s="383"/>
      <c r="Z10" s="383"/>
      <c r="AA10" s="383"/>
      <c r="AB10" s="383"/>
      <c r="AC10" s="383"/>
      <c r="AD10" s="383"/>
      <c r="AE10" s="383"/>
      <c r="AF10" s="383"/>
      <c r="AG10" s="383"/>
      <c r="AH10" s="383"/>
      <c r="AI10" s="383"/>
      <c r="AJ10" s="383"/>
      <c r="AK10" s="383"/>
      <c r="AL10" s="386"/>
      <c r="AM10" s="423" t="s">
        <v>114</v>
      </c>
      <c r="AN10" s="424"/>
      <c r="AO10" s="424"/>
      <c r="AP10" s="424"/>
      <c r="AQ10" s="424"/>
      <c r="AR10" s="424"/>
      <c r="AS10" s="424"/>
      <c r="AT10" s="425"/>
      <c r="AU10" s="426" t="s">
        <v>90</v>
      </c>
      <c r="AV10" s="427"/>
      <c r="AW10" s="427"/>
      <c r="AX10" s="427"/>
      <c r="AY10" s="428" t="s">
        <v>115</v>
      </c>
      <c r="AZ10" s="429"/>
      <c r="BA10" s="429"/>
      <c r="BB10" s="429"/>
      <c r="BC10" s="429"/>
      <c r="BD10" s="429"/>
      <c r="BE10" s="429"/>
      <c r="BF10" s="429"/>
      <c r="BG10" s="429"/>
      <c r="BH10" s="429"/>
      <c r="BI10" s="429"/>
      <c r="BJ10" s="429"/>
      <c r="BK10" s="429"/>
      <c r="BL10" s="429"/>
      <c r="BM10" s="430"/>
      <c r="BN10" s="394">
        <v>326946</v>
      </c>
      <c r="BO10" s="395"/>
      <c r="BP10" s="395"/>
      <c r="BQ10" s="395"/>
      <c r="BR10" s="395"/>
      <c r="BS10" s="395"/>
      <c r="BT10" s="395"/>
      <c r="BU10" s="396"/>
      <c r="BV10" s="394">
        <v>75158</v>
      </c>
      <c r="BW10" s="395"/>
      <c r="BX10" s="395"/>
      <c r="BY10" s="395"/>
      <c r="BZ10" s="395"/>
      <c r="CA10" s="395"/>
      <c r="CB10" s="395"/>
      <c r="CC10" s="396"/>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x14ac:dyDescent="0.15">
      <c r="A12" s="163"/>
      <c r="B12" s="454" t="s">
        <v>123</v>
      </c>
      <c r="C12" s="455"/>
      <c r="D12" s="455"/>
      <c r="E12" s="455"/>
      <c r="F12" s="455"/>
      <c r="G12" s="455"/>
      <c r="H12" s="455"/>
      <c r="I12" s="455"/>
      <c r="J12" s="455"/>
      <c r="K12" s="456"/>
      <c r="L12" s="463" t="s">
        <v>124</v>
      </c>
      <c r="M12" s="464"/>
      <c r="N12" s="464"/>
      <c r="O12" s="464"/>
      <c r="P12" s="464"/>
      <c r="Q12" s="465"/>
      <c r="R12" s="466">
        <v>73321</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329000</v>
      </c>
      <c r="BO12" s="395"/>
      <c r="BP12" s="395"/>
      <c r="BQ12" s="395"/>
      <c r="BR12" s="395"/>
      <c r="BS12" s="395"/>
      <c r="BT12" s="395"/>
      <c r="BU12" s="396"/>
      <c r="BV12" s="394">
        <v>113000</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x14ac:dyDescent="0.15">
      <c r="A13" s="163"/>
      <c r="B13" s="457"/>
      <c r="C13" s="458"/>
      <c r="D13" s="458"/>
      <c r="E13" s="458"/>
      <c r="F13" s="458"/>
      <c r="G13" s="458"/>
      <c r="H13" s="458"/>
      <c r="I13" s="458"/>
      <c r="J13" s="458"/>
      <c r="K13" s="459"/>
      <c r="L13" s="178"/>
      <c r="M13" s="485" t="s">
        <v>130</v>
      </c>
      <c r="N13" s="486"/>
      <c r="O13" s="486"/>
      <c r="P13" s="486"/>
      <c r="Q13" s="487"/>
      <c r="R13" s="478">
        <v>72391</v>
      </c>
      <c r="S13" s="479"/>
      <c r="T13" s="479"/>
      <c r="U13" s="479"/>
      <c r="V13" s="480"/>
      <c r="W13" s="410" t="s">
        <v>131</v>
      </c>
      <c r="X13" s="411"/>
      <c r="Y13" s="411"/>
      <c r="Z13" s="411"/>
      <c r="AA13" s="411"/>
      <c r="AB13" s="401"/>
      <c r="AC13" s="445">
        <v>573</v>
      </c>
      <c r="AD13" s="446"/>
      <c r="AE13" s="446"/>
      <c r="AF13" s="446"/>
      <c r="AG13" s="488"/>
      <c r="AH13" s="445">
        <v>586</v>
      </c>
      <c r="AI13" s="446"/>
      <c r="AJ13" s="446"/>
      <c r="AK13" s="446"/>
      <c r="AL13" s="447"/>
      <c r="AM13" s="423" t="s">
        <v>132</v>
      </c>
      <c r="AN13" s="424"/>
      <c r="AO13" s="424"/>
      <c r="AP13" s="424"/>
      <c r="AQ13" s="424"/>
      <c r="AR13" s="424"/>
      <c r="AS13" s="424"/>
      <c r="AT13" s="425"/>
      <c r="AU13" s="426" t="s">
        <v>104</v>
      </c>
      <c r="AV13" s="427"/>
      <c r="AW13" s="427"/>
      <c r="AX13" s="427"/>
      <c r="AY13" s="428" t="s">
        <v>133</v>
      </c>
      <c r="AZ13" s="429"/>
      <c r="BA13" s="429"/>
      <c r="BB13" s="429"/>
      <c r="BC13" s="429"/>
      <c r="BD13" s="429"/>
      <c r="BE13" s="429"/>
      <c r="BF13" s="429"/>
      <c r="BG13" s="429"/>
      <c r="BH13" s="429"/>
      <c r="BI13" s="429"/>
      <c r="BJ13" s="429"/>
      <c r="BK13" s="429"/>
      <c r="BL13" s="429"/>
      <c r="BM13" s="430"/>
      <c r="BN13" s="394">
        <v>-912</v>
      </c>
      <c r="BO13" s="395"/>
      <c r="BP13" s="395"/>
      <c r="BQ13" s="395"/>
      <c r="BR13" s="395"/>
      <c r="BS13" s="395"/>
      <c r="BT13" s="395"/>
      <c r="BU13" s="396"/>
      <c r="BV13" s="394">
        <v>-36855</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12.2</v>
      </c>
      <c r="CU13" s="392"/>
      <c r="CV13" s="392"/>
      <c r="CW13" s="392"/>
      <c r="CX13" s="392"/>
      <c r="CY13" s="392"/>
      <c r="CZ13" s="392"/>
      <c r="DA13" s="393"/>
      <c r="DB13" s="391">
        <v>10.8</v>
      </c>
      <c r="DC13" s="392"/>
      <c r="DD13" s="392"/>
      <c r="DE13" s="392"/>
      <c r="DF13" s="392"/>
      <c r="DG13" s="392"/>
      <c r="DH13" s="392"/>
      <c r="DI13" s="393"/>
    </row>
    <row r="14" spans="1:119" ht="18.75" customHeight="1" thickBot="1" x14ac:dyDescent="0.2">
      <c r="A14" s="163"/>
      <c r="B14" s="457"/>
      <c r="C14" s="458"/>
      <c r="D14" s="458"/>
      <c r="E14" s="458"/>
      <c r="F14" s="458"/>
      <c r="G14" s="458"/>
      <c r="H14" s="458"/>
      <c r="I14" s="458"/>
      <c r="J14" s="458"/>
      <c r="K14" s="459"/>
      <c r="L14" s="475" t="s">
        <v>135</v>
      </c>
      <c r="M14" s="476"/>
      <c r="N14" s="476"/>
      <c r="O14" s="476"/>
      <c r="P14" s="476"/>
      <c r="Q14" s="477"/>
      <c r="R14" s="478">
        <v>74031</v>
      </c>
      <c r="S14" s="479"/>
      <c r="T14" s="479"/>
      <c r="U14" s="479"/>
      <c r="V14" s="480"/>
      <c r="W14" s="384"/>
      <c r="X14" s="385"/>
      <c r="Y14" s="385"/>
      <c r="Z14" s="385"/>
      <c r="AA14" s="385"/>
      <c r="AB14" s="374"/>
      <c r="AC14" s="481">
        <v>1.9</v>
      </c>
      <c r="AD14" s="482"/>
      <c r="AE14" s="482"/>
      <c r="AF14" s="482"/>
      <c r="AG14" s="483"/>
      <c r="AH14" s="481">
        <v>1.8</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113.9</v>
      </c>
      <c r="CU14" s="493"/>
      <c r="CV14" s="493"/>
      <c r="CW14" s="493"/>
      <c r="CX14" s="493"/>
      <c r="CY14" s="493"/>
      <c r="CZ14" s="493"/>
      <c r="DA14" s="494"/>
      <c r="DB14" s="492">
        <v>116.7</v>
      </c>
      <c r="DC14" s="493"/>
      <c r="DD14" s="493"/>
      <c r="DE14" s="493"/>
      <c r="DF14" s="493"/>
      <c r="DG14" s="493"/>
      <c r="DH14" s="493"/>
      <c r="DI14" s="494"/>
    </row>
    <row r="15" spans="1:119" ht="18.75" customHeight="1" x14ac:dyDescent="0.15">
      <c r="A15" s="163"/>
      <c r="B15" s="457"/>
      <c r="C15" s="458"/>
      <c r="D15" s="458"/>
      <c r="E15" s="458"/>
      <c r="F15" s="458"/>
      <c r="G15" s="458"/>
      <c r="H15" s="458"/>
      <c r="I15" s="458"/>
      <c r="J15" s="458"/>
      <c r="K15" s="459"/>
      <c r="L15" s="178"/>
      <c r="M15" s="485" t="s">
        <v>130</v>
      </c>
      <c r="N15" s="486"/>
      <c r="O15" s="486"/>
      <c r="P15" s="486"/>
      <c r="Q15" s="487"/>
      <c r="R15" s="478">
        <v>73174</v>
      </c>
      <c r="S15" s="479"/>
      <c r="T15" s="479"/>
      <c r="U15" s="479"/>
      <c r="V15" s="480"/>
      <c r="W15" s="410" t="s">
        <v>137</v>
      </c>
      <c r="X15" s="411"/>
      <c r="Y15" s="411"/>
      <c r="Z15" s="411"/>
      <c r="AA15" s="411"/>
      <c r="AB15" s="401"/>
      <c r="AC15" s="445">
        <v>7904</v>
      </c>
      <c r="AD15" s="446"/>
      <c r="AE15" s="446"/>
      <c r="AF15" s="446"/>
      <c r="AG15" s="488"/>
      <c r="AH15" s="445">
        <v>8876</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8485230</v>
      </c>
      <c r="BO15" s="358"/>
      <c r="BP15" s="358"/>
      <c r="BQ15" s="358"/>
      <c r="BR15" s="358"/>
      <c r="BS15" s="358"/>
      <c r="BT15" s="358"/>
      <c r="BU15" s="359"/>
      <c r="BV15" s="357">
        <v>8470432</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25.7</v>
      </c>
      <c r="AD16" s="482"/>
      <c r="AE16" s="482"/>
      <c r="AF16" s="482"/>
      <c r="AG16" s="483"/>
      <c r="AH16" s="481">
        <v>27.2</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14672546</v>
      </c>
      <c r="BO16" s="395"/>
      <c r="BP16" s="395"/>
      <c r="BQ16" s="395"/>
      <c r="BR16" s="395"/>
      <c r="BS16" s="395"/>
      <c r="BT16" s="395"/>
      <c r="BU16" s="396"/>
      <c r="BV16" s="394">
        <v>14344184</v>
      </c>
      <c r="BW16" s="395"/>
      <c r="BX16" s="395"/>
      <c r="BY16" s="395"/>
      <c r="BZ16" s="395"/>
      <c r="CA16" s="395"/>
      <c r="CB16" s="395"/>
      <c r="CC16" s="396"/>
      <c r="CD16" s="172"/>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x14ac:dyDescent="0.2">
      <c r="A17" s="163"/>
      <c r="B17" s="460"/>
      <c r="C17" s="461"/>
      <c r="D17" s="461"/>
      <c r="E17" s="461"/>
      <c r="F17" s="461"/>
      <c r="G17" s="461"/>
      <c r="H17" s="461"/>
      <c r="I17" s="461"/>
      <c r="J17" s="461"/>
      <c r="K17" s="462"/>
      <c r="L17" s="182"/>
      <c r="M17" s="505" t="s">
        <v>143</v>
      </c>
      <c r="N17" s="506"/>
      <c r="O17" s="506"/>
      <c r="P17" s="506"/>
      <c r="Q17" s="507"/>
      <c r="R17" s="500" t="s">
        <v>144</v>
      </c>
      <c r="S17" s="501"/>
      <c r="T17" s="501"/>
      <c r="U17" s="501"/>
      <c r="V17" s="502"/>
      <c r="W17" s="410" t="s">
        <v>145</v>
      </c>
      <c r="X17" s="411"/>
      <c r="Y17" s="411"/>
      <c r="Z17" s="411"/>
      <c r="AA17" s="411"/>
      <c r="AB17" s="401"/>
      <c r="AC17" s="445">
        <v>22261</v>
      </c>
      <c r="AD17" s="446"/>
      <c r="AE17" s="446"/>
      <c r="AF17" s="446"/>
      <c r="AG17" s="488"/>
      <c r="AH17" s="445">
        <v>23127</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10688384</v>
      </c>
      <c r="BO17" s="395"/>
      <c r="BP17" s="395"/>
      <c r="BQ17" s="395"/>
      <c r="BR17" s="395"/>
      <c r="BS17" s="395"/>
      <c r="BT17" s="395"/>
      <c r="BU17" s="396"/>
      <c r="BV17" s="394">
        <v>10665267</v>
      </c>
      <c r="BW17" s="395"/>
      <c r="BX17" s="395"/>
      <c r="BY17" s="395"/>
      <c r="BZ17" s="395"/>
      <c r="CA17" s="395"/>
      <c r="CB17" s="395"/>
      <c r="CC17" s="396"/>
      <c r="CD17" s="172"/>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x14ac:dyDescent="0.2">
      <c r="A18" s="163"/>
      <c r="B18" s="516" t="s">
        <v>147</v>
      </c>
      <c r="C18" s="437"/>
      <c r="D18" s="437"/>
      <c r="E18" s="517"/>
      <c r="F18" s="517"/>
      <c r="G18" s="517"/>
      <c r="H18" s="517"/>
      <c r="I18" s="517"/>
      <c r="J18" s="517"/>
      <c r="K18" s="517"/>
      <c r="L18" s="518">
        <v>32.71</v>
      </c>
      <c r="M18" s="518"/>
      <c r="N18" s="518"/>
      <c r="O18" s="518"/>
      <c r="P18" s="518"/>
      <c r="Q18" s="518"/>
      <c r="R18" s="519"/>
      <c r="S18" s="519"/>
      <c r="T18" s="519"/>
      <c r="U18" s="519"/>
      <c r="V18" s="520"/>
      <c r="W18" s="412"/>
      <c r="X18" s="413"/>
      <c r="Y18" s="413"/>
      <c r="Z18" s="413"/>
      <c r="AA18" s="413"/>
      <c r="AB18" s="404"/>
      <c r="AC18" s="521">
        <v>72.400000000000006</v>
      </c>
      <c r="AD18" s="522"/>
      <c r="AE18" s="522"/>
      <c r="AF18" s="522"/>
      <c r="AG18" s="523"/>
      <c r="AH18" s="521">
        <v>71</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17527560</v>
      </c>
      <c r="BO18" s="395"/>
      <c r="BP18" s="395"/>
      <c r="BQ18" s="395"/>
      <c r="BR18" s="395"/>
      <c r="BS18" s="395"/>
      <c r="BT18" s="395"/>
      <c r="BU18" s="396"/>
      <c r="BV18" s="394">
        <v>16857826</v>
      </c>
      <c r="BW18" s="395"/>
      <c r="BX18" s="395"/>
      <c r="BY18" s="395"/>
      <c r="BZ18" s="395"/>
      <c r="CA18" s="395"/>
      <c r="CB18" s="395"/>
      <c r="CC18" s="396"/>
      <c r="CD18" s="172"/>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x14ac:dyDescent="0.2">
      <c r="A19" s="163"/>
      <c r="B19" s="516" t="s">
        <v>149</v>
      </c>
      <c r="C19" s="437"/>
      <c r="D19" s="437"/>
      <c r="E19" s="517"/>
      <c r="F19" s="517"/>
      <c r="G19" s="517"/>
      <c r="H19" s="517"/>
      <c r="I19" s="517"/>
      <c r="J19" s="517"/>
      <c r="K19" s="517"/>
      <c r="L19" s="525">
        <v>2281</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22036607</v>
      </c>
      <c r="BO19" s="395"/>
      <c r="BP19" s="395"/>
      <c r="BQ19" s="395"/>
      <c r="BR19" s="395"/>
      <c r="BS19" s="395"/>
      <c r="BT19" s="395"/>
      <c r="BU19" s="396"/>
      <c r="BV19" s="394">
        <v>20641368</v>
      </c>
      <c r="BW19" s="395"/>
      <c r="BX19" s="395"/>
      <c r="BY19" s="395"/>
      <c r="BZ19" s="395"/>
      <c r="CA19" s="395"/>
      <c r="CB19" s="395"/>
      <c r="CC19" s="396"/>
      <c r="CD19" s="172"/>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x14ac:dyDescent="0.2">
      <c r="A20" s="163"/>
      <c r="B20" s="516" t="s">
        <v>151</v>
      </c>
      <c r="C20" s="437"/>
      <c r="D20" s="437"/>
      <c r="E20" s="517"/>
      <c r="F20" s="517"/>
      <c r="G20" s="517"/>
      <c r="H20" s="517"/>
      <c r="I20" s="517"/>
      <c r="J20" s="517"/>
      <c r="K20" s="517"/>
      <c r="L20" s="525">
        <v>30484</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2"/>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x14ac:dyDescent="0.2">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2"/>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x14ac:dyDescent="0.15">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39261774</v>
      </c>
      <c r="BO22" s="358"/>
      <c r="BP22" s="358"/>
      <c r="BQ22" s="358"/>
      <c r="BR22" s="358"/>
      <c r="BS22" s="358"/>
      <c r="BT22" s="358"/>
      <c r="BU22" s="359"/>
      <c r="BV22" s="357">
        <v>40351778</v>
      </c>
      <c r="BW22" s="358"/>
      <c r="BX22" s="358"/>
      <c r="BY22" s="358"/>
      <c r="BZ22" s="358"/>
      <c r="CA22" s="358"/>
      <c r="CB22" s="358"/>
      <c r="CC22" s="359"/>
      <c r="CD22" s="172"/>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x14ac:dyDescent="0.15">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11689339</v>
      </c>
      <c r="BO23" s="395"/>
      <c r="BP23" s="395"/>
      <c r="BQ23" s="395"/>
      <c r="BR23" s="395"/>
      <c r="BS23" s="395"/>
      <c r="BT23" s="395"/>
      <c r="BU23" s="396"/>
      <c r="BV23" s="394">
        <v>12764730</v>
      </c>
      <c r="BW23" s="395"/>
      <c r="BX23" s="395"/>
      <c r="BY23" s="395"/>
      <c r="BZ23" s="395"/>
      <c r="CA23" s="395"/>
      <c r="CB23" s="395"/>
      <c r="CC23" s="396"/>
      <c r="CD23" s="172"/>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x14ac:dyDescent="0.2">
      <c r="A24" s="163"/>
      <c r="B24" s="565"/>
      <c r="C24" s="541"/>
      <c r="D24" s="542"/>
      <c r="E24" s="444" t="s">
        <v>161</v>
      </c>
      <c r="F24" s="424"/>
      <c r="G24" s="424"/>
      <c r="H24" s="424"/>
      <c r="I24" s="424"/>
      <c r="J24" s="424"/>
      <c r="K24" s="425"/>
      <c r="L24" s="445">
        <v>1</v>
      </c>
      <c r="M24" s="446"/>
      <c r="N24" s="446"/>
      <c r="O24" s="446"/>
      <c r="P24" s="488"/>
      <c r="Q24" s="445">
        <v>9460</v>
      </c>
      <c r="R24" s="446"/>
      <c r="S24" s="446"/>
      <c r="T24" s="446"/>
      <c r="U24" s="446"/>
      <c r="V24" s="488"/>
      <c r="W24" s="540"/>
      <c r="X24" s="541"/>
      <c r="Y24" s="542"/>
      <c r="Z24" s="444" t="s">
        <v>162</v>
      </c>
      <c r="AA24" s="424"/>
      <c r="AB24" s="424"/>
      <c r="AC24" s="424"/>
      <c r="AD24" s="424"/>
      <c r="AE24" s="424"/>
      <c r="AF24" s="424"/>
      <c r="AG24" s="425"/>
      <c r="AH24" s="445">
        <v>456</v>
      </c>
      <c r="AI24" s="446"/>
      <c r="AJ24" s="446"/>
      <c r="AK24" s="446"/>
      <c r="AL24" s="488"/>
      <c r="AM24" s="445">
        <v>1409040</v>
      </c>
      <c r="AN24" s="446"/>
      <c r="AO24" s="446"/>
      <c r="AP24" s="446"/>
      <c r="AQ24" s="446"/>
      <c r="AR24" s="488"/>
      <c r="AS24" s="445">
        <v>3090</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28843337</v>
      </c>
      <c r="BO24" s="395"/>
      <c r="BP24" s="395"/>
      <c r="BQ24" s="395"/>
      <c r="BR24" s="395"/>
      <c r="BS24" s="395"/>
      <c r="BT24" s="395"/>
      <c r="BU24" s="396"/>
      <c r="BV24" s="394">
        <v>28963244</v>
      </c>
      <c r="BW24" s="395"/>
      <c r="BX24" s="395"/>
      <c r="BY24" s="395"/>
      <c r="BZ24" s="395"/>
      <c r="CA24" s="395"/>
      <c r="CB24" s="395"/>
      <c r="CC24" s="396"/>
      <c r="CD24" s="172"/>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x14ac:dyDescent="0.15">
      <c r="A25" s="163"/>
      <c r="B25" s="565"/>
      <c r="C25" s="541"/>
      <c r="D25" s="542"/>
      <c r="E25" s="444" t="s">
        <v>164</v>
      </c>
      <c r="F25" s="424"/>
      <c r="G25" s="424"/>
      <c r="H25" s="424"/>
      <c r="I25" s="424"/>
      <c r="J25" s="424"/>
      <c r="K25" s="425"/>
      <c r="L25" s="445">
        <v>2</v>
      </c>
      <c r="M25" s="446"/>
      <c r="N25" s="446"/>
      <c r="O25" s="446"/>
      <c r="P25" s="488"/>
      <c r="Q25" s="445">
        <v>7800</v>
      </c>
      <c r="R25" s="446"/>
      <c r="S25" s="446"/>
      <c r="T25" s="446"/>
      <c r="U25" s="446"/>
      <c r="V25" s="488"/>
      <c r="W25" s="540"/>
      <c r="X25" s="541"/>
      <c r="Y25" s="542"/>
      <c r="Z25" s="444" t="s">
        <v>165</v>
      </c>
      <c r="AA25" s="424"/>
      <c r="AB25" s="424"/>
      <c r="AC25" s="424"/>
      <c r="AD25" s="424"/>
      <c r="AE25" s="424"/>
      <c r="AF25" s="424"/>
      <c r="AG25" s="425"/>
      <c r="AH25" s="445">
        <v>97</v>
      </c>
      <c r="AI25" s="446"/>
      <c r="AJ25" s="446"/>
      <c r="AK25" s="446"/>
      <c r="AL25" s="488"/>
      <c r="AM25" s="445">
        <v>288866</v>
      </c>
      <c r="AN25" s="446"/>
      <c r="AO25" s="446"/>
      <c r="AP25" s="446"/>
      <c r="AQ25" s="446"/>
      <c r="AR25" s="488"/>
      <c r="AS25" s="445">
        <v>2978</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12941481</v>
      </c>
      <c r="BO25" s="358"/>
      <c r="BP25" s="358"/>
      <c r="BQ25" s="358"/>
      <c r="BR25" s="358"/>
      <c r="BS25" s="358"/>
      <c r="BT25" s="358"/>
      <c r="BU25" s="359"/>
      <c r="BV25" s="357">
        <v>9635468</v>
      </c>
      <c r="BW25" s="358"/>
      <c r="BX25" s="358"/>
      <c r="BY25" s="358"/>
      <c r="BZ25" s="358"/>
      <c r="CA25" s="358"/>
      <c r="CB25" s="358"/>
      <c r="CC25" s="359"/>
      <c r="CD25" s="172"/>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x14ac:dyDescent="0.15">
      <c r="A26" s="163"/>
      <c r="B26" s="565"/>
      <c r="C26" s="541"/>
      <c r="D26" s="542"/>
      <c r="E26" s="444" t="s">
        <v>167</v>
      </c>
      <c r="F26" s="424"/>
      <c r="G26" s="424"/>
      <c r="H26" s="424"/>
      <c r="I26" s="424"/>
      <c r="J26" s="424"/>
      <c r="K26" s="425"/>
      <c r="L26" s="445">
        <v>1</v>
      </c>
      <c r="M26" s="446"/>
      <c r="N26" s="446"/>
      <c r="O26" s="446"/>
      <c r="P26" s="488"/>
      <c r="Q26" s="445">
        <v>7010</v>
      </c>
      <c r="R26" s="446"/>
      <c r="S26" s="446"/>
      <c r="T26" s="446"/>
      <c r="U26" s="446"/>
      <c r="V26" s="488"/>
      <c r="W26" s="540"/>
      <c r="X26" s="541"/>
      <c r="Y26" s="542"/>
      <c r="Z26" s="444" t="s">
        <v>168</v>
      </c>
      <c r="AA26" s="546"/>
      <c r="AB26" s="546"/>
      <c r="AC26" s="546"/>
      <c r="AD26" s="546"/>
      <c r="AE26" s="546"/>
      <c r="AF26" s="546"/>
      <c r="AG26" s="547"/>
      <c r="AH26" s="445">
        <v>1</v>
      </c>
      <c r="AI26" s="446"/>
      <c r="AJ26" s="446"/>
      <c r="AK26" s="446"/>
      <c r="AL26" s="488"/>
      <c r="AM26" s="445" t="s">
        <v>169</v>
      </c>
      <c r="AN26" s="446"/>
      <c r="AO26" s="446"/>
      <c r="AP26" s="446"/>
      <c r="AQ26" s="446"/>
      <c r="AR26" s="488"/>
      <c r="AS26" s="445" t="s">
        <v>169</v>
      </c>
      <c r="AT26" s="446"/>
      <c r="AU26" s="446"/>
      <c r="AV26" s="446"/>
      <c r="AW26" s="446"/>
      <c r="AX26" s="447"/>
      <c r="AY26" s="397" t="s">
        <v>170</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2"/>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x14ac:dyDescent="0.2">
      <c r="A27" s="163"/>
      <c r="B27" s="565"/>
      <c r="C27" s="541"/>
      <c r="D27" s="542"/>
      <c r="E27" s="444" t="s">
        <v>171</v>
      </c>
      <c r="F27" s="424"/>
      <c r="G27" s="424"/>
      <c r="H27" s="424"/>
      <c r="I27" s="424"/>
      <c r="J27" s="424"/>
      <c r="K27" s="425"/>
      <c r="L27" s="445">
        <v>1</v>
      </c>
      <c r="M27" s="446"/>
      <c r="N27" s="446"/>
      <c r="O27" s="446"/>
      <c r="P27" s="488"/>
      <c r="Q27" s="445">
        <v>5600</v>
      </c>
      <c r="R27" s="446"/>
      <c r="S27" s="446"/>
      <c r="T27" s="446"/>
      <c r="U27" s="446"/>
      <c r="V27" s="488"/>
      <c r="W27" s="540"/>
      <c r="X27" s="541"/>
      <c r="Y27" s="542"/>
      <c r="Z27" s="444" t="s">
        <v>172</v>
      </c>
      <c r="AA27" s="424"/>
      <c r="AB27" s="424"/>
      <c r="AC27" s="424"/>
      <c r="AD27" s="424"/>
      <c r="AE27" s="424"/>
      <c r="AF27" s="424"/>
      <c r="AG27" s="425"/>
      <c r="AH27" s="445">
        <v>6</v>
      </c>
      <c r="AI27" s="446"/>
      <c r="AJ27" s="446"/>
      <c r="AK27" s="446"/>
      <c r="AL27" s="488"/>
      <c r="AM27" s="445">
        <v>17905</v>
      </c>
      <c r="AN27" s="446"/>
      <c r="AO27" s="446"/>
      <c r="AP27" s="446"/>
      <c r="AQ27" s="446"/>
      <c r="AR27" s="488"/>
      <c r="AS27" s="445">
        <v>2984</v>
      </c>
      <c r="AT27" s="446"/>
      <c r="AU27" s="446"/>
      <c r="AV27" s="446"/>
      <c r="AW27" s="446"/>
      <c r="AX27" s="447"/>
      <c r="AY27" s="489" t="s">
        <v>173</v>
      </c>
      <c r="AZ27" s="490"/>
      <c r="BA27" s="490"/>
      <c r="BB27" s="490"/>
      <c r="BC27" s="490"/>
      <c r="BD27" s="490"/>
      <c r="BE27" s="490"/>
      <c r="BF27" s="490"/>
      <c r="BG27" s="490"/>
      <c r="BH27" s="490"/>
      <c r="BI27" s="490"/>
      <c r="BJ27" s="490"/>
      <c r="BK27" s="490"/>
      <c r="BL27" s="490"/>
      <c r="BM27" s="491"/>
      <c r="BN27" s="513">
        <v>2028463</v>
      </c>
      <c r="BO27" s="514"/>
      <c r="BP27" s="514"/>
      <c r="BQ27" s="514"/>
      <c r="BR27" s="514"/>
      <c r="BS27" s="514"/>
      <c r="BT27" s="514"/>
      <c r="BU27" s="515"/>
      <c r="BV27" s="513">
        <v>2024667</v>
      </c>
      <c r="BW27" s="514"/>
      <c r="BX27" s="514"/>
      <c r="BY27" s="514"/>
      <c r="BZ27" s="514"/>
      <c r="CA27" s="514"/>
      <c r="CB27" s="514"/>
      <c r="CC27" s="515"/>
      <c r="CD27" s="166"/>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x14ac:dyDescent="0.15">
      <c r="A28" s="163"/>
      <c r="B28" s="565"/>
      <c r="C28" s="541"/>
      <c r="D28" s="542"/>
      <c r="E28" s="444" t="s">
        <v>174</v>
      </c>
      <c r="F28" s="424"/>
      <c r="G28" s="424"/>
      <c r="H28" s="424"/>
      <c r="I28" s="424"/>
      <c r="J28" s="424"/>
      <c r="K28" s="425"/>
      <c r="L28" s="445">
        <v>1</v>
      </c>
      <c r="M28" s="446"/>
      <c r="N28" s="446"/>
      <c r="O28" s="446"/>
      <c r="P28" s="488"/>
      <c r="Q28" s="445">
        <v>4950</v>
      </c>
      <c r="R28" s="446"/>
      <c r="S28" s="446"/>
      <c r="T28" s="446"/>
      <c r="U28" s="446"/>
      <c r="V28" s="488"/>
      <c r="W28" s="540"/>
      <c r="X28" s="541"/>
      <c r="Y28" s="542"/>
      <c r="Z28" s="444" t="s">
        <v>175</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176</v>
      </c>
      <c r="AZ28" s="549"/>
      <c r="BA28" s="549"/>
      <c r="BB28" s="550"/>
      <c r="BC28" s="354" t="s">
        <v>46</v>
      </c>
      <c r="BD28" s="355"/>
      <c r="BE28" s="355"/>
      <c r="BF28" s="355"/>
      <c r="BG28" s="355"/>
      <c r="BH28" s="355"/>
      <c r="BI28" s="355"/>
      <c r="BJ28" s="355"/>
      <c r="BK28" s="355"/>
      <c r="BL28" s="355"/>
      <c r="BM28" s="356"/>
      <c r="BN28" s="357">
        <v>857474</v>
      </c>
      <c r="BO28" s="358"/>
      <c r="BP28" s="358"/>
      <c r="BQ28" s="358"/>
      <c r="BR28" s="358"/>
      <c r="BS28" s="358"/>
      <c r="BT28" s="358"/>
      <c r="BU28" s="359"/>
      <c r="BV28" s="357">
        <v>859528</v>
      </c>
      <c r="BW28" s="358"/>
      <c r="BX28" s="358"/>
      <c r="BY28" s="358"/>
      <c r="BZ28" s="358"/>
      <c r="CA28" s="358"/>
      <c r="CB28" s="358"/>
      <c r="CC28" s="359"/>
      <c r="CD28" s="172"/>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x14ac:dyDescent="0.15">
      <c r="A29" s="163"/>
      <c r="B29" s="565"/>
      <c r="C29" s="541"/>
      <c r="D29" s="542"/>
      <c r="E29" s="444" t="s">
        <v>177</v>
      </c>
      <c r="F29" s="424"/>
      <c r="G29" s="424"/>
      <c r="H29" s="424"/>
      <c r="I29" s="424"/>
      <c r="J29" s="424"/>
      <c r="K29" s="425"/>
      <c r="L29" s="445">
        <v>18</v>
      </c>
      <c r="M29" s="446"/>
      <c r="N29" s="446"/>
      <c r="O29" s="446"/>
      <c r="P29" s="488"/>
      <c r="Q29" s="445">
        <v>4450</v>
      </c>
      <c r="R29" s="446"/>
      <c r="S29" s="446"/>
      <c r="T29" s="446"/>
      <c r="U29" s="446"/>
      <c r="V29" s="488"/>
      <c r="W29" s="543"/>
      <c r="X29" s="544"/>
      <c r="Y29" s="545"/>
      <c r="Z29" s="444" t="s">
        <v>178</v>
      </c>
      <c r="AA29" s="424"/>
      <c r="AB29" s="424"/>
      <c r="AC29" s="424"/>
      <c r="AD29" s="424"/>
      <c r="AE29" s="424"/>
      <c r="AF29" s="424"/>
      <c r="AG29" s="425"/>
      <c r="AH29" s="445">
        <v>462</v>
      </c>
      <c r="AI29" s="446"/>
      <c r="AJ29" s="446"/>
      <c r="AK29" s="446"/>
      <c r="AL29" s="488"/>
      <c r="AM29" s="445">
        <v>1426945</v>
      </c>
      <c r="AN29" s="446"/>
      <c r="AO29" s="446"/>
      <c r="AP29" s="446"/>
      <c r="AQ29" s="446"/>
      <c r="AR29" s="488"/>
      <c r="AS29" s="445">
        <v>3089</v>
      </c>
      <c r="AT29" s="446"/>
      <c r="AU29" s="446"/>
      <c r="AV29" s="446"/>
      <c r="AW29" s="446"/>
      <c r="AX29" s="447"/>
      <c r="AY29" s="551"/>
      <c r="AZ29" s="552"/>
      <c r="BA29" s="552"/>
      <c r="BB29" s="553"/>
      <c r="BC29" s="428" t="s">
        <v>179</v>
      </c>
      <c r="BD29" s="429"/>
      <c r="BE29" s="429"/>
      <c r="BF29" s="429"/>
      <c r="BG29" s="429"/>
      <c r="BH29" s="429"/>
      <c r="BI29" s="429"/>
      <c r="BJ29" s="429"/>
      <c r="BK29" s="429"/>
      <c r="BL29" s="429"/>
      <c r="BM29" s="430"/>
      <c r="BN29" s="394">
        <v>192754</v>
      </c>
      <c r="BO29" s="395"/>
      <c r="BP29" s="395"/>
      <c r="BQ29" s="395"/>
      <c r="BR29" s="395"/>
      <c r="BS29" s="395"/>
      <c r="BT29" s="395"/>
      <c r="BU29" s="396"/>
      <c r="BV29" s="394">
        <v>83394</v>
      </c>
      <c r="BW29" s="395"/>
      <c r="BX29" s="395"/>
      <c r="BY29" s="395"/>
      <c r="BZ29" s="395"/>
      <c r="CA29" s="395"/>
      <c r="CB29" s="395"/>
      <c r="CC29" s="396"/>
      <c r="CD29" s="166"/>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x14ac:dyDescent="0.2">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180</v>
      </c>
      <c r="X30" s="562"/>
      <c r="Y30" s="562"/>
      <c r="Z30" s="562"/>
      <c r="AA30" s="562"/>
      <c r="AB30" s="562"/>
      <c r="AC30" s="562"/>
      <c r="AD30" s="562"/>
      <c r="AE30" s="562"/>
      <c r="AF30" s="562"/>
      <c r="AG30" s="563"/>
      <c r="AH30" s="521">
        <v>99.4</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3684676</v>
      </c>
      <c r="BO30" s="514"/>
      <c r="BP30" s="514"/>
      <c r="BQ30" s="514"/>
      <c r="BR30" s="514"/>
      <c r="BS30" s="514"/>
      <c r="BT30" s="514"/>
      <c r="BU30" s="515"/>
      <c r="BV30" s="513">
        <v>3837068</v>
      </c>
      <c r="BW30" s="514"/>
      <c r="BX30" s="514"/>
      <c r="BY30" s="514"/>
      <c r="BZ30" s="514"/>
      <c r="CA30" s="514"/>
      <c r="CB30" s="514"/>
      <c r="CC30" s="515"/>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557" t="s">
        <v>181</v>
      </c>
      <c r="D32" s="557"/>
      <c r="E32" s="557"/>
      <c r="F32" s="557"/>
      <c r="G32" s="557"/>
      <c r="H32" s="557"/>
      <c r="I32" s="557"/>
      <c r="J32" s="557"/>
      <c r="K32" s="557"/>
      <c r="L32" s="557"/>
      <c r="M32" s="557"/>
      <c r="N32" s="557"/>
      <c r="O32" s="557"/>
      <c r="P32" s="557"/>
      <c r="Q32" s="557"/>
      <c r="R32" s="557"/>
      <c r="S32" s="557"/>
      <c r="U32" s="398" t="s">
        <v>182</v>
      </c>
      <c r="V32" s="398"/>
      <c r="W32" s="398"/>
      <c r="X32" s="398"/>
      <c r="Y32" s="398"/>
      <c r="Z32" s="398"/>
      <c r="AA32" s="398"/>
      <c r="AB32" s="398"/>
      <c r="AC32" s="398"/>
      <c r="AD32" s="398"/>
      <c r="AE32" s="398"/>
      <c r="AF32" s="398"/>
      <c r="AG32" s="398"/>
      <c r="AH32" s="398"/>
      <c r="AI32" s="398"/>
      <c r="AJ32" s="398"/>
      <c r="AK32" s="398"/>
      <c r="AM32" s="398" t="s">
        <v>183</v>
      </c>
      <c r="AN32" s="398"/>
      <c r="AO32" s="398"/>
      <c r="AP32" s="398"/>
      <c r="AQ32" s="398"/>
      <c r="AR32" s="398"/>
      <c r="AS32" s="398"/>
      <c r="AT32" s="398"/>
      <c r="AU32" s="398"/>
      <c r="AV32" s="398"/>
      <c r="AW32" s="398"/>
      <c r="AX32" s="398"/>
      <c r="AY32" s="398"/>
      <c r="AZ32" s="398"/>
      <c r="BA32" s="398"/>
      <c r="BB32" s="398"/>
      <c r="BC32" s="398"/>
      <c r="BE32" s="398" t="s">
        <v>184</v>
      </c>
      <c r="BF32" s="398"/>
      <c r="BG32" s="398"/>
      <c r="BH32" s="398"/>
      <c r="BI32" s="398"/>
      <c r="BJ32" s="398"/>
      <c r="BK32" s="398"/>
      <c r="BL32" s="398"/>
      <c r="BM32" s="398"/>
      <c r="BN32" s="398"/>
      <c r="BO32" s="398"/>
      <c r="BP32" s="398"/>
      <c r="BQ32" s="398"/>
      <c r="BR32" s="398"/>
      <c r="BS32" s="398"/>
      <c r="BT32" s="398"/>
      <c r="BU32" s="398"/>
      <c r="BW32" s="398" t="s">
        <v>185</v>
      </c>
      <c r="BX32" s="398"/>
      <c r="BY32" s="398"/>
      <c r="BZ32" s="398"/>
      <c r="CA32" s="398"/>
      <c r="CB32" s="398"/>
      <c r="CC32" s="398"/>
      <c r="CD32" s="398"/>
      <c r="CE32" s="398"/>
      <c r="CF32" s="398"/>
      <c r="CG32" s="398"/>
      <c r="CH32" s="398"/>
      <c r="CI32" s="398"/>
      <c r="CJ32" s="398"/>
      <c r="CK32" s="398"/>
      <c r="CL32" s="398"/>
      <c r="CM32" s="398"/>
      <c r="CO32" s="398" t="s">
        <v>186</v>
      </c>
      <c r="CP32" s="398"/>
      <c r="CQ32" s="398"/>
      <c r="CR32" s="398"/>
      <c r="CS32" s="398"/>
      <c r="CT32" s="398"/>
      <c r="CU32" s="398"/>
      <c r="CV32" s="398"/>
      <c r="CW32" s="398"/>
      <c r="CX32" s="398"/>
      <c r="CY32" s="398"/>
      <c r="CZ32" s="398"/>
      <c r="DA32" s="398"/>
      <c r="DB32" s="398"/>
      <c r="DC32" s="398"/>
      <c r="DD32" s="398"/>
      <c r="DE32" s="398"/>
      <c r="DI32" s="189"/>
    </row>
    <row r="33" spans="1:113" ht="13.5" customHeight="1" x14ac:dyDescent="0.15">
      <c r="A33" s="163"/>
      <c r="B33" s="190"/>
      <c r="C33" s="418" t="s">
        <v>187</v>
      </c>
      <c r="D33" s="418"/>
      <c r="E33" s="383" t="s">
        <v>188</v>
      </c>
      <c r="F33" s="383"/>
      <c r="G33" s="383"/>
      <c r="H33" s="383"/>
      <c r="I33" s="383"/>
      <c r="J33" s="383"/>
      <c r="K33" s="383"/>
      <c r="L33" s="383"/>
      <c r="M33" s="383"/>
      <c r="N33" s="383"/>
      <c r="O33" s="383"/>
      <c r="P33" s="383"/>
      <c r="Q33" s="383"/>
      <c r="R33" s="383"/>
      <c r="S33" s="383"/>
      <c r="T33" s="167"/>
      <c r="U33" s="418" t="s">
        <v>187</v>
      </c>
      <c r="V33" s="418"/>
      <c r="W33" s="383" t="s">
        <v>188</v>
      </c>
      <c r="X33" s="383"/>
      <c r="Y33" s="383"/>
      <c r="Z33" s="383"/>
      <c r="AA33" s="383"/>
      <c r="AB33" s="383"/>
      <c r="AC33" s="383"/>
      <c r="AD33" s="383"/>
      <c r="AE33" s="383"/>
      <c r="AF33" s="383"/>
      <c r="AG33" s="383"/>
      <c r="AH33" s="383"/>
      <c r="AI33" s="383"/>
      <c r="AJ33" s="383"/>
      <c r="AK33" s="383"/>
      <c r="AL33" s="167"/>
      <c r="AM33" s="418" t="s">
        <v>187</v>
      </c>
      <c r="AN33" s="418"/>
      <c r="AO33" s="383" t="s">
        <v>188</v>
      </c>
      <c r="AP33" s="383"/>
      <c r="AQ33" s="383"/>
      <c r="AR33" s="383"/>
      <c r="AS33" s="383"/>
      <c r="AT33" s="383"/>
      <c r="AU33" s="383"/>
      <c r="AV33" s="383"/>
      <c r="AW33" s="383"/>
      <c r="AX33" s="383"/>
      <c r="AY33" s="383"/>
      <c r="AZ33" s="383"/>
      <c r="BA33" s="383"/>
      <c r="BB33" s="383"/>
      <c r="BC33" s="383"/>
      <c r="BD33" s="173"/>
      <c r="BE33" s="383" t="s">
        <v>189</v>
      </c>
      <c r="BF33" s="383"/>
      <c r="BG33" s="383" t="s">
        <v>190</v>
      </c>
      <c r="BH33" s="383"/>
      <c r="BI33" s="383"/>
      <c r="BJ33" s="383"/>
      <c r="BK33" s="383"/>
      <c r="BL33" s="383"/>
      <c r="BM33" s="383"/>
      <c r="BN33" s="383"/>
      <c r="BO33" s="383"/>
      <c r="BP33" s="383"/>
      <c r="BQ33" s="383"/>
      <c r="BR33" s="383"/>
      <c r="BS33" s="383"/>
      <c r="BT33" s="383"/>
      <c r="BU33" s="383"/>
      <c r="BV33" s="173"/>
      <c r="BW33" s="418" t="s">
        <v>189</v>
      </c>
      <c r="BX33" s="418"/>
      <c r="BY33" s="383" t="s">
        <v>191</v>
      </c>
      <c r="BZ33" s="383"/>
      <c r="CA33" s="383"/>
      <c r="CB33" s="383"/>
      <c r="CC33" s="383"/>
      <c r="CD33" s="383"/>
      <c r="CE33" s="383"/>
      <c r="CF33" s="383"/>
      <c r="CG33" s="383"/>
      <c r="CH33" s="383"/>
      <c r="CI33" s="383"/>
      <c r="CJ33" s="383"/>
      <c r="CK33" s="383"/>
      <c r="CL33" s="383"/>
      <c r="CM33" s="383"/>
      <c r="CN33" s="167"/>
      <c r="CO33" s="418" t="s">
        <v>187</v>
      </c>
      <c r="CP33" s="418"/>
      <c r="CQ33" s="383" t="s">
        <v>192</v>
      </c>
      <c r="CR33" s="383"/>
      <c r="CS33" s="383"/>
      <c r="CT33" s="383"/>
      <c r="CU33" s="383"/>
      <c r="CV33" s="383"/>
      <c r="CW33" s="383"/>
      <c r="CX33" s="383"/>
      <c r="CY33" s="383"/>
      <c r="CZ33" s="383"/>
      <c r="DA33" s="383"/>
      <c r="DB33" s="383"/>
      <c r="DC33" s="383"/>
      <c r="DD33" s="383"/>
      <c r="DE33" s="383"/>
      <c r="DF33" s="167"/>
      <c r="DG33" s="583" t="s">
        <v>193</v>
      </c>
      <c r="DH33" s="583"/>
      <c r="DI33" s="168"/>
    </row>
    <row r="34" spans="1:113" ht="32.25" customHeight="1" x14ac:dyDescent="0.15">
      <c r="A34" s="163"/>
      <c r="B34" s="190"/>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国民健康保険事業特別会計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水道事業会計</v>
      </c>
      <c r="AP34" s="585"/>
      <c r="AQ34" s="585"/>
      <c r="AR34" s="585"/>
      <c r="AS34" s="585"/>
      <c r="AT34" s="585"/>
      <c r="AU34" s="585"/>
      <c r="AV34" s="585"/>
      <c r="AW34" s="585"/>
      <c r="AX34" s="585"/>
      <c r="AY34" s="585"/>
      <c r="AZ34" s="585"/>
      <c r="BA34" s="585"/>
      <c r="BB34" s="585"/>
      <c r="BC34" s="585"/>
      <c r="BD34" s="163"/>
      <c r="BE34" s="584" t="str">
        <f>IF(BG34="","",MAX(C34:D43,U34:V43,AM34:AN43)+1)</f>
        <v/>
      </c>
      <c r="BF34" s="584"/>
      <c r="BG34" s="585"/>
      <c r="BH34" s="585"/>
      <c r="BI34" s="585"/>
      <c r="BJ34" s="585"/>
      <c r="BK34" s="585"/>
      <c r="BL34" s="585"/>
      <c r="BM34" s="585"/>
      <c r="BN34" s="585"/>
      <c r="BO34" s="585"/>
      <c r="BP34" s="585"/>
      <c r="BQ34" s="585"/>
      <c r="BR34" s="585"/>
      <c r="BS34" s="585"/>
      <c r="BT34" s="585"/>
      <c r="BU34" s="585"/>
      <c r="BV34" s="163"/>
      <c r="BW34" s="584">
        <f>IF(BY34="","",MAX(C34:D43,U34:V43,AM34:AN43,BE34:BF43)+1)</f>
        <v>7</v>
      </c>
      <c r="BX34" s="584"/>
      <c r="BY34" s="585" t="str">
        <f>IF('各会計、関係団体の財政状況及び健全化判断比率'!B68="","",'各会計、関係団体の財政状況及び健全化判断比率'!B68)</f>
        <v>城南衛生管理組合</v>
      </c>
      <c r="BZ34" s="585"/>
      <c r="CA34" s="585"/>
      <c r="CB34" s="585"/>
      <c r="CC34" s="585"/>
      <c r="CD34" s="585"/>
      <c r="CE34" s="585"/>
      <c r="CF34" s="585"/>
      <c r="CG34" s="585"/>
      <c r="CH34" s="585"/>
      <c r="CI34" s="585"/>
      <c r="CJ34" s="585"/>
      <c r="CK34" s="585"/>
      <c r="CL34" s="585"/>
      <c r="CM34" s="585"/>
      <c r="CN34" s="163"/>
      <c r="CO34" s="584">
        <f>IF(CQ34="","",MAX(C34:D43,U34:V43,AM34:AN43,BE34:BF43,BW34:BX43)+1)</f>
        <v>13</v>
      </c>
      <c r="CP34" s="584"/>
      <c r="CQ34" s="585" t="str">
        <f>IF('各会計、関係団体の財政状況及び健全化判断比率'!BS7="","",'各会計、関係団体の財政状況及び健全化判断比率'!BS7)</f>
        <v>城陽市民余暇活動センター</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68"/>
    </row>
    <row r="35" spans="1:113" ht="32.25" customHeight="1" x14ac:dyDescent="0.15">
      <c r="A35" s="163"/>
      <c r="B35" s="190"/>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介護保険事業特別会計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IF('各会計、関係団体の財政状況及び健全化判断比率'!B32="","",'各会計、関係団体の財政状況及び健全化判断比率'!B32)</f>
        <v>公共下水道事業会計</v>
      </c>
      <c r="AP35" s="585"/>
      <c r="AQ35" s="585"/>
      <c r="AR35" s="585"/>
      <c r="AS35" s="585"/>
      <c r="AT35" s="585"/>
      <c r="AU35" s="585"/>
      <c r="AV35" s="585"/>
      <c r="AW35" s="585"/>
      <c r="AX35" s="585"/>
      <c r="AY35" s="585"/>
      <c r="AZ35" s="585"/>
      <c r="BA35" s="585"/>
      <c r="BB35" s="585"/>
      <c r="BC35" s="585"/>
      <c r="BD35" s="163"/>
      <c r="BE35" s="584" t="str">
        <f t="shared" ref="BE35:BE43" si="1">IF(BG35="","",BE34+1)</f>
        <v/>
      </c>
      <c r="BF35" s="584"/>
      <c r="BG35" s="585"/>
      <c r="BH35" s="585"/>
      <c r="BI35" s="585"/>
      <c r="BJ35" s="585"/>
      <c r="BK35" s="585"/>
      <c r="BL35" s="585"/>
      <c r="BM35" s="585"/>
      <c r="BN35" s="585"/>
      <c r="BO35" s="585"/>
      <c r="BP35" s="585"/>
      <c r="BQ35" s="585"/>
      <c r="BR35" s="585"/>
      <c r="BS35" s="585"/>
      <c r="BT35" s="585"/>
      <c r="BU35" s="585"/>
      <c r="BV35" s="163"/>
      <c r="BW35" s="584">
        <f t="shared" ref="BW35:BW43" si="2">IF(BY35="","",BW34+1)</f>
        <v>8</v>
      </c>
      <c r="BX35" s="584"/>
      <c r="BY35" s="585" t="str">
        <f>IF('各会計、関係団体の財政状況及び健全化判断比率'!B69="","",'各会計、関係団体の財政状況及び健全化判断比率'!B69)</f>
        <v>京都府後期高齢者医療広域連合（一般会計）</v>
      </c>
      <c r="BZ35" s="585"/>
      <c r="CA35" s="585"/>
      <c r="CB35" s="585"/>
      <c r="CC35" s="585"/>
      <c r="CD35" s="585"/>
      <c r="CE35" s="585"/>
      <c r="CF35" s="585"/>
      <c r="CG35" s="585"/>
      <c r="CH35" s="585"/>
      <c r="CI35" s="585"/>
      <c r="CJ35" s="585"/>
      <c r="CK35" s="585"/>
      <c r="CL35" s="585"/>
      <c r="CM35" s="585"/>
      <c r="CN35" s="163"/>
      <c r="CO35" s="584">
        <f t="shared" ref="CO35:CO43" si="3">IF(CQ35="","",CO34+1)</f>
        <v>14</v>
      </c>
      <c r="CP35" s="584"/>
      <c r="CQ35" s="585" t="str">
        <f>IF('各会計、関係団体の財政状況及び健全化判断比率'!BS8="","",'各会計、関係団体の財政状況及び健全化判断比率'!BS8)</f>
        <v>サンガタウン城陽</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68"/>
    </row>
    <row r="36" spans="1:113" ht="32.25" customHeight="1" x14ac:dyDescent="0.15">
      <c r="A36" s="163"/>
      <c r="B36" s="190"/>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t="str">
        <f t="shared" si="1"/>
        <v/>
      </c>
      <c r="BF36" s="584"/>
      <c r="BG36" s="585"/>
      <c r="BH36" s="585"/>
      <c r="BI36" s="585"/>
      <c r="BJ36" s="585"/>
      <c r="BK36" s="585"/>
      <c r="BL36" s="585"/>
      <c r="BM36" s="585"/>
      <c r="BN36" s="585"/>
      <c r="BO36" s="585"/>
      <c r="BP36" s="585"/>
      <c r="BQ36" s="585"/>
      <c r="BR36" s="585"/>
      <c r="BS36" s="585"/>
      <c r="BT36" s="585"/>
      <c r="BU36" s="585"/>
      <c r="BV36" s="163"/>
      <c r="BW36" s="584">
        <f t="shared" si="2"/>
        <v>9</v>
      </c>
      <c r="BX36" s="584"/>
      <c r="BY36" s="585" t="str">
        <f>IF('各会計、関係団体の財政状況及び健全化判断比率'!B70="","",'各会計、関係団体の財政状況及び健全化判断比率'!B70)</f>
        <v>京都府後期高齢者医療広域連合（特別会計）</v>
      </c>
      <c r="BZ36" s="585"/>
      <c r="CA36" s="585"/>
      <c r="CB36" s="585"/>
      <c r="CC36" s="585"/>
      <c r="CD36" s="585"/>
      <c r="CE36" s="585"/>
      <c r="CF36" s="585"/>
      <c r="CG36" s="585"/>
      <c r="CH36" s="585"/>
      <c r="CI36" s="585"/>
      <c r="CJ36" s="585"/>
      <c r="CK36" s="585"/>
      <c r="CL36" s="585"/>
      <c r="CM36" s="585"/>
      <c r="CN36" s="163"/>
      <c r="CO36" s="584">
        <f t="shared" si="3"/>
        <v>15</v>
      </c>
      <c r="CP36" s="584"/>
      <c r="CQ36" s="585" t="str">
        <f>IF('各会計、関係団体の財政状況及び健全化判断比率'!BS9="","",'各会計、関係団体の財政状況及び健全化判断比率'!BS9)</f>
        <v>城南土地開発公社</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v>
      </c>
      <c r="DH36" s="586"/>
      <c r="DI36" s="168"/>
    </row>
    <row r="37" spans="1:113" ht="32.25" customHeight="1" x14ac:dyDescent="0.15">
      <c r="A37" s="163"/>
      <c r="B37" s="190"/>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10</v>
      </c>
      <c r="BX37" s="584"/>
      <c r="BY37" s="585" t="str">
        <f>IF('各会計、関係団体の財政状況及び健全化判断比率'!B71="","",'各会計、関係団体の財政状況及び健全化判断比率'!B71)</f>
        <v>淀川・木津川水防事務組合（一般会計）</v>
      </c>
      <c r="BZ37" s="585"/>
      <c r="CA37" s="585"/>
      <c r="CB37" s="585"/>
      <c r="CC37" s="585"/>
      <c r="CD37" s="585"/>
      <c r="CE37" s="585"/>
      <c r="CF37" s="585"/>
      <c r="CG37" s="585"/>
      <c r="CH37" s="585"/>
      <c r="CI37" s="585"/>
      <c r="CJ37" s="585"/>
      <c r="CK37" s="585"/>
      <c r="CL37" s="585"/>
      <c r="CM37" s="585"/>
      <c r="CN37" s="163"/>
      <c r="CO37" s="584">
        <f t="shared" si="3"/>
        <v>16</v>
      </c>
      <c r="CP37" s="584"/>
      <c r="CQ37" s="585" t="str">
        <f>IF('各会計、関係団体の財政状況及び健全化判断比率'!BS10="","",'各会計、関係団体の財政状況及び健全化判断比率'!BS10)</f>
        <v>城陽山砂利採取地整備公社</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68"/>
    </row>
    <row r="38" spans="1:113" ht="32.25" customHeight="1" x14ac:dyDescent="0.15">
      <c r="A38" s="163"/>
      <c r="B38" s="190"/>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11</v>
      </c>
      <c r="BX38" s="584"/>
      <c r="BY38" s="585" t="str">
        <f>IF('各会計、関係団体の財政状況及び健全化判断比率'!B72="","",'各会計、関係団体の財政状況及び健全化判断比率'!B72)</f>
        <v>京都府自治会館管理組合（一般会計）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68"/>
    </row>
    <row r="39" spans="1:113" ht="32.25" customHeight="1" x14ac:dyDescent="0.15">
      <c r="A39" s="163"/>
      <c r="B39" s="190"/>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f t="shared" si="2"/>
        <v>12</v>
      </c>
      <c r="BX39" s="584"/>
      <c r="BY39" s="585" t="str">
        <f>IF('各会計、関係団体の財政状況及び健全化判断比率'!B73="","",'各会計、関係団体の財政状況及び健全化判断比率'!B73)</f>
        <v>京都地方税機構（一般会計）</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68"/>
    </row>
    <row r="40" spans="1:113" ht="32.25" customHeight="1" x14ac:dyDescent="0.15">
      <c r="A40" s="163"/>
      <c r="B40" s="190"/>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68"/>
    </row>
    <row r="41" spans="1:113" ht="32.25" customHeight="1" x14ac:dyDescent="0.15">
      <c r="A41" s="163"/>
      <c r="B41" s="190"/>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68"/>
    </row>
    <row r="42" spans="1:113" ht="32.25" customHeight="1" x14ac:dyDescent="0.15">
      <c r="B42" s="190"/>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68"/>
    </row>
    <row r="43" spans="1:113" ht="32.25" customHeight="1" x14ac:dyDescent="0.15">
      <c r="B43" s="190"/>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194</v>
      </c>
      <c r="E46" s="587" t="s">
        <v>195</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x14ac:dyDescent="0.15">
      <c r="E47" s="587" t="s">
        <v>196</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x14ac:dyDescent="0.15">
      <c r="E48" s="587" t="s">
        <v>197</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x14ac:dyDescent="0.15">
      <c r="E49" s="588" t="s">
        <v>198</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x14ac:dyDescent="0.15">
      <c r="E50" s="587" t="s">
        <v>199</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x14ac:dyDescent="0.15">
      <c r="E51" s="587" t="s">
        <v>200</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x14ac:dyDescent="0.15">
      <c r="E52" s="587" t="s">
        <v>201</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x14ac:dyDescent="0.15">
      <c r="E53" s="587" t="s">
        <v>202</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x14ac:dyDescent="0.15"/>
    <row r="55" spans="5:113" x14ac:dyDescent="0.15"/>
    <row r="56" spans="5:113" x14ac:dyDescent="0.15"/>
  </sheetData>
  <sheetProtection algorithmName="SHA-512" hashValue="btxRG77QuNNsUjO5iu/E7tCwiBKZKNRgT2NC07ZB+mAopO526f7n0h6hfr7AQwPe0pp937E4XeUfA5wNv/eMIQ==" saltValue="jxh60QNFWpvzzBjaZehb9Q=="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3"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E37" zoomScale="85" zoomScaleNormal="85" zoomScaleSheetLayoutView="100" workbookViewId="0">
      <selection activeCell="CR73" sqref="CR73"/>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525</v>
      </c>
      <c r="G33" s="29" t="s">
        <v>526</v>
      </c>
      <c r="H33" s="29" t="s">
        <v>527</v>
      </c>
      <c r="I33" s="29" t="s">
        <v>528</v>
      </c>
      <c r="J33" s="30" t="s">
        <v>529</v>
      </c>
      <c r="K33" s="22"/>
      <c r="L33" s="22"/>
      <c r="M33" s="22"/>
      <c r="N33" s="22"/>
      <c r="O33" s="22"/>
      <c r="P33" s="22"/>
    </row>
    <row r="34" spans="1:16" ht="39" customHeight="1" x14ac:dyDescent="0.15">
      <c r="A34" s="22"/>
      <c r="B34" s="31"/>
      <c r="C34" s="1136" t="s">
        <v>532</v>
      </c>
      <c r="D34" s="1136"/>
      <c r="E34" s="1137"/>
      <c r="F34" s="32">
        <v>14.36</v>
      </c>
      <c r="G34" s="33">
        <v>12.47</v>
      </c>
      <c r="H34" s="33">
        <v>11.38</v>
      </c>
      <c r="I34" s="33">
        <v>11.27</v>
      </c>
      <c r="J34" s="34">
        <v>9.83</v>
      </c>
      <c r="K34" s="22"/>
      <c r="L34" s="22"/>
      <c r="M34" s="22"/>
      <c r="N34" s="22"/>
      <c r="O34" s="22"/>
      <c r="P34" s="22"/>
    </row>
    <row r="35" spans="1:16" ht="39" customHeight="1" x14ac:dyDescent="0.15">
      <c r="A35" s="22"/>
      <c r="B35" s="35"/>
      <c r="C35" s="1132" t="s">
        <v>533</v>
      </c>
      <c r="D35" s="1132"/>
      <c r="E35" s="1133"/>
      <c r="F35" s="36">
        <v>0.88</v>
      </c>
      <c r="G35" s="37">
        <v>0.67</v>
      </c>
      <c r="H35" s="37">
        <v>1.47</v>
      </c>
      <c r="I35" s="37">
        <v>1.4</v>
      </c>
      <c r="J35" s="38">
        <v>1.21</v>
      </c>
      <c r="K35" s="22"/>
      <c r="L35" s="22"/>
      <c r="M35" s="22"/>
      <c r="N35" s="22"/>
      <c r="O35" s="22"/>
      <c r="P35" s="22"/>
    </row>
    <row r="36" spans="1:16" ht="39" customHeight="1" x14ac:dyDescent="0.15">
      <c r="A36" s="22"/>
      <c r="B36" s="35"/>
      <c r="C36" s="1132" t="s">
        <v>534</v>
      </c>
      <c r="D36" s="1132"/>
      <c r="E36" s="1133"/>
      <c r="F36" s="36">
        <v>0.14000000000000001</v>
      </c>
      <c r="G36" s="37">
        <v>0.35</v>
      </c>
      <c r="H36" s="37">
        <v>0.31</v>
      </c>
      <c r="I36" s="37">
        <v>0.43</v>
      </c>
      <c r="J36" s="38">
        <v>0.46</v>
      </c>
      <c r="K36" s="22"/>
      <c r="L36" s="22"/>
      <c r="M36" s="22"/>
      <c r="N36" s="22"/>
      <c r="O36" s="22"/>
      <c r="P36" s="22"/>
    </row>
    <row r="37" spans="1:16" ht="39" customHeight="1" x14ac:dyDescent="0.15">
      <c r="A37" s="22"/>
      <c r="B37" s="35"/>
      <c r="C37" s="1132" t="s">
        <v>535</v>
      </c>
      <c r="D37" s="1132"/>
      <c r="E37" s="1133"/>
      <c r="F37" s="36">
        <v>0.45</v>
      </c>
      <c r="G37" s="37">
        <v>0.44</v>
      </c>
      <c r="H37" s="37">
        <v>0.45</v>
      </c>
      <c r="I37" s="37">
        <v>0.45</v>
      </c>
      <c r="J37" s="38">
        <v>0.45</v>
      </c>
      <c r="K37" s="22"/>
      <c r="L37" s="22"/>
      <c r="M37" s="22"/>
      <c r="N37" s="22"/>
      <c r="O37" s="22"/>
      <c r="P37" s="22"/>
    </row>
    <row r="38" spans="1:16" ht="39" customHeight="1" x14ac:dyDescent="0.15">
      <c r="A38" s="22"/>
      <c r="B38" s="35"/>
      <c r="C38" s="1132" t="s">
        <v>536</v>
      </c>
      <c r="D38" s="1132"/>
      <c r="E38" s="1133"/>
      <c r="F38" s="36">
        <v>0.18</v>
      </c>
      <c r="G38" s="37">
        <v>0.17</v>
      </c>
      <c r="H38" s="37">
        <v>0.22</v>
      </c>
      <c r="I38" s="37">
        <v>0.22</v>
      </c>
      <c r="J38" s="38">
        <v>0.26</v>
      </c>
      <c r="K38" s="22"/>
      <c r="L38" s="22"/>
      <c r="M38" s="22"/>
      <c r="N38" s="22"/>
      <c r="O38" s="22"/>
      <c r="P38" s="22"/>
    </row>
    <row r="39" spans="1:16" ht="39" customHeight="1" x14ac:dyDescent="0.15">
      <c r="A39" s="22"/>
      <c r="B39" s="35"/>
      <c r="C39" s="1132" t="s">
        <v>537</v>
      </c>
      <c r="D39" s="1132"/>
      <c r="E39" s="1133"/>
      <c r="F39" s="36">
        <v>0</v>
      </c>
      <c r="G39" s="37">
        <v>0</v>
      </c>
      <c r="H39" s="37">
        <v>0</v>
      </c>
      <c r="I39" s="37">
        <v>0</v>
      </c>
      <c r="J39" s="38">
        <v>0</v>
      </c>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538</v>
      </c>
      <c r="D42" s="1132"/>
      <c r="E42" s="1133"/>
      <c r="F42" s="36" t="s">
        <v>487</v>
      </c>
      <c r="G42" s="37" t="s">
        <v>487</v>
      </c>
      <c r="H42" s="37" t="s">
        <v>487</v>
      </c>
      <c r="I42" s="37" t="s">
        <v>487</v>
      </c>
      <c r="J42" s="38" t="s">
        <v>487</v>
      </c>
      <c r="K42" s="22"/>
      <c r="L42" s="22"/>
      <c r="M42" s="22"/>
      <c r="N42" s="22"/>
      <c r="O42" s="22"/>
      <c r="P42" s="22"/>
    </row>
    <row r="43" spans="1:16" ht="39" customHeight="1" thickBot="1" x14ac:dyDescent="0.2">
      <c r="A43" s="22"/>
      <c r="B43" s="40"/>
      <c r="C43" s="1134" t="s">
        <v>539</v>
      </c>
      <c r="D43" s="1134"/>
      <c r="E43" s="1135"/>
      <c r="F43" s="41" t="s">
        <v>487</v>
      </c>
      <c r="G43" s="42" t="s">
        <v>487</v>
      </c>
      <c r="H43" s="42" t="s">
        <v>487</v>
      </c>
      <c r="I43" s="42" t="s">
        <v>487</v>
      </c>
      <c r="J43" s="43" t="s">
        <v>487</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ExE7hJES4ftzTZZ+zXmlX57lUOsSPmqD7ifYUIRJzJA/dkSTsREMUK68i2Rsv4NRzjbMeFzuVHm6ZlyTcbOrNA==" saltValue="k1aYQPIEgd409Uo+u589k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64"/>
  <sheetViews>
    <sheetView showGridLines="0" topLeftCell="E39" zoomScale="85" zoomScaleNormal="85" zoomScaleSheetLayoutView="55" workbookViewId="0">
      <selection activeCell="CR73" sqref="CR73"/>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525</v>
      </c>
      <c r="L44" s="54" t="s">
        <v>526</v>
      </c>
      <c r="M44" s="54" t="s">
        <v>527</v>
      </c>
      <c r="N44" s="54" t="s">
        <v>528</v>
      </c>
      <c r="O44" s="55" t="s">
        <v>529</v>
      </c>
      <c r="P44" s="46"/>
      <c r="Q44" s="46"/>
      <c r="R44" s="46"/>
      <c r="S44" s="46"/>
      <c r="T44" s="46"/>
      <c r="U44" s="46"/>
    </row>
    <row r="45" spans="1:21" ht="30.75" customHeight="1" x14ac:dyDescent="0.15">
      <c r="A45" s="46"/>
      <c r="B45" s="1138" t="s">
        <v>9</v>
      </c>
      <c r="C45" s="1139"/>
      <c r="D45" s="56"/>
      <c r="E45" s="1144" t="s">
        <v>10</v>
      </c>
      <c r="F45" s="1144"/>
      <c r="G45" s="1144"/>
      <c r="H45" s="1144"/>
      <c r="I45" s="1144"/>
      <c r="J45" s="1145"/>
      <c r="K45" s="57">
        <v>2780</v>
      </c>
      <c r="L45" s="58">
        <v>2809</v>
      </c>
      <c r="M45" s="58">
        <v>3033</v>
      </c>
      <c r="N45" s="58">
        <v>3193</v>
      </c>
      <c r="O45" s="59">
        <v>3345</v>
      </c>
      <c r="P45" s="46"/>
      <c r="Q45" s="46"/>
      <c r="R45" s="46"/>
      <c r="S45" s="46"/>
      <c r="T45" s="46"/>
      <c r="U45" s="46"/>
    </row>
    <row r="46" spans="1:21" ht="30.75" customHeight="1" x14ac:dyDescent="0.15">
      <c r="A46" s="46"/>
      <c r="B46" s="1140"/>
      <c r="C46" s="1141"/>
      <c r="D46" s="60"/>
      <c r="E46" s="1146" t="s">
        <v>11</v>
      </c>
      <c r="F46" s="1146"/>
      <c r="G46" s="1146"/>
      <c r="H46" s="1146"/>
      <c r="I46" s="1146"/>
      <c r="J46" s="1147"/>
      <c r="K46" s="61" t="s">
        <v>487</v>
      </c>
      <c r="L46" s="62" t="s">
        <v>487</v>
      </c>
      <c r="M46" s="62" t="s">
        <v>487</v>
      </c>
      <c r="N46" s="62" t="s">
        <v>487</v>
      </c>
      <c r="O46" s="63" t="s">
        <v>487</v>
      </c>
      <c r="P46" s="46"/>
      <c r="Q46" s="46"/>
      <c r="R46" s="46"/>
      <c r="S46" s="46"/>
      <c r="T46" s="46"/>
      <c r="U46" s="46"/>
    </row>
    <row r="47" spans="1:21" ht="30.75" customHeight="1" x14ac:dyDescent="0.15">
      <c r="A47" s="46"/>
      <c r="B47" s="1140"/>
      <c r="C47" s="1141"/>
      <c r="D47" s="60"/>
      <c r="E47" s="1146" t="s">
        <v>12</v>
      </c>
      <c r="F47" s="1146"/>
      <c r="G47" s="1146"/>
      <c r="H47" s="1146"/>
      <c r="I47" s="1146"/>
      <c r="J47" s="1147"/>
      <c r="K47" s="61" t="s">
        <v>487</v>
      </c>
      <c r="L47" s="62" t="s">
        <v>487</v>
      </c>
      <c r="M47" s="62" t="s">
        <v>487</v>
      </c>
      <c r="N47" s="62" t="s">
        <v>487</v>
      </c>
      <c r="O47" s="63" t="s">
        <v>487</v>
      </c>
      <c r="P47" s="46"/>
      <c r="Q47" s="46"/>
      <c r="R47" s="46"/>
      <c r="S47" s="46"/>
      <c r="T47" s="46"/>
      <c r="U47" s="46"/>
    </row>
    <row r="48" spans="1:21" ht="30.75" customHeight="1" x14ac:dyDescent="0.15">
      <c r="A48" s="46"/>
      <c r="B48" s="1140"/>
      <c r="C48" s="1141"/>
      <c r="D48" s="60"/>
      <c r="E48" s="1146" t="s">
        <v>13</v>
      </c>
      <c r="F48" s="1146"/>
      <c r="G48" s="1146"/>
      <c r="H48" s="1146"/>
      <c r="I48" s="1146"/>
      <c r="J48" s="1147"/>
      <c r="K48" s="61">
        <v>574</v>
      </c>
      <c r="L48" s="62">
        <v>563</v>
      </c>
      <c r="M48" s="62">
        <v>700</v>
      </c>
      <c r="N48" s="62">
        <v>605</v>
      </c>
      <c r="O48" s="63">
        <v>509</v>
      </c>
      <c r="P48" s="46"/>
      <c r="Q48" s="46"/>
      <c r="R48" s="46"/>
      <c r="S48" s="46"/>
      <c r="T48" s="46"/>
      <c r="U48" s="46"/>
    </row>
    <row r="49" spans="1:21" ht="30.75" customHeight="1" x14ac:dyDescent="0.15">
      <c r="A49" s="46"/>
      <c r="B49" s="1140"/>
      <c r="C49" s="1141"/>
      <c r="D49" s="60"/>
      <c r="E49" s="1146" t="s">
        <v>14</v>
      </c>
      <c r="F49" s="1146"/>
      <c r="G49" s="1146"/>
      <c r="H49" s="1146"/>
      <c r="I49" s="1146"/>
      <c r="J49" s="1147"/>
      <c r="K49" s="61">
        <v>147</v>
      </c>
      <c r="L49" s="62">
        <v>126</v>
      </c>
      <c r="M49" s="62">
        <v>128</v>
      </c>
      <c r="N49" s="62">
        <v>133</v>
      </c>
      <c r="O49" s="63">
        <v>131</v>
      </c>
      <c r="P49" s="46"/>
      <c r="Q49" s="46"/>
      <c r="R49" s="46"/>
      <c r="S49" s="46"/>
      <c r="T49" s="46"/>
      <c r="U49" s="46"/>
    </row>
    <row r="50" spans="1:21" ht="30.75" customHeight="1" x14ac:dyDescent="0.15">
      <c r="A50" s="46"/>
      <c r="B50" s="1140"/>
      <c r="C50" s="1141"/>
      <c r="D50" s="60"/>
      <c r="E50" s="1146" t="s">
        <v>15</v>
      </c>
      <c r="F50" s="1146"/>
      <c r="G50" s="1146"/>
      <c r="H50" s="1146"/>
      <c r="I50" s="1146"/>
      <c r="J50" s="1147"/>
      <c r="K50" s="61">
        <v>477</v>
      </c>
      <c r="L50" s="62">
        <v>470</v>
      </c>
      <c r="M50" s="62">
        <v>470</v>
      </c>
      <c r="N50" s="62">
        <v>455</v>
      </c>
      <c r="O50" s="63">
        <v>452</v>
      </c>
      <c r="P50" s="46"/>
      <c r="Q50" s="46"/>
      <c r="R50" s="46"/>
      <c r="S50" s="46"/>
      <c r="T50" s="46"/>
      <c r="U50" s="46"/>
    </row>
    <row r="51" spans="1:21" ht="30.75" customHeight="1" x14ac:dyDescent="0.15">
      <c r="A51" s="46"/>
      <c r="B51" s="1142"/>
      <c r="C51" s="1143"/>
      <c r="D51" s="64"/>
      <c r="E51" s="1146" t="s">
        <v>16</v>
      </c>
      <c r="F51" s="1146"/>
      <c r="G51" s="1146"/>
      <c r="H51" s="1146"/>
      <c r="I51" s="1146"/>
      <c r="J51" s="1147"/>
      <c r="K51" s="61" t="s">
        <v>487</v>
      </c>
      <c r="L51" s="62" t="s">
        <v>487</v>
      </c>
      <c r="M51" s="62" t="s">
        <v>487</v>
      </c>
      <c r="N51" s="62" t="s">
        <v>487</v>
      </c>
      <c r="O51" s="63" t="s">
        <v>487</v>
      </c>
      <c r="P51" s="46"/>
      <c r="Q51" s="46"/>
      <c r="R51" s="46"/>
      <c r="S51" s="46"/>
      <c r="T51" s="46"/>
      <c r="U51" s="46"/>
    </row>
    <row r="52" spans="1:21" ht="30.75" customHeight="1" x14ac:dyDescent="0.15">
      <c r="A52" s="46"/>
      <c r="B52" s="1148" t="s">
        <v>17</v>
      </c>
      <c r="C52" s="1149"/>
      <c r="D52" s="64"/>
      <c r="E52" s="1146" t="s">
        <v>18</v>
      </c>
      <c r="F52" s="1146"/>
      <c r="G52" s="1146"/>
      <c r="H52" s="1146"/>
      <c r="I52" s="1146"/>
      <c r="J52" s="1147"/>
      <c r="K52" s="61">
        <v>2684</v>
      </c>
      <c r="L52" s="62">
        <v>2638</v>
      </c>
      <c r="M52" s="62">
        <v>2666</v>
      </c>
      <c r="N52" s="62">
        <v>2626</v>
      </c>
      <c r="O52" s="63">
        <v>2461</v>
      </c>
      <c r="P52" s="46"/>
      <c r="Q52" s="46"/>
      <c r="R52" s="46"/>
      <c r="S52" s="46"/>
      <c r="T52" s="46"/>
      <c r="U52" s="46"/>
    </row>
    <row r="53" spans="1:21" ht="30.75" customHeight="1" thickBot="1" x14ac:dyDescent="0.2">
      <c r="A53" s="46"/>
      <c r="B53" s="1150" t="s">
        <v>19</v>
      </c>
      <c r="C53" s="1151"/>
      <c r="D53" s="65"/>
      <c r="E53" s="1152" t="s">
        <v>20</v>
      </c>
      <c r="F53" s="1152"/>
      <c r="G53" s="1152"/>
      <c r="H53" s="1152"/>
      <c r="I53" s="1152"/>
      <c r="J53" s="1153"/>
      <c r="K53" s="66">
        <v>1294</v>
      </c>
      <c r="L53" s="67">
        <v>1330</v>
      </c>
      <c r="M53" s="67">
        <v>1665</v>
      </c>
      <c r="N53" s="67">
        <v>1760</v>
      </c>
      <c r="O53" s="68">
        <v>1976</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540</v>
      </c>
      <c r="L57" s="79" t="s">
        <v>541</v>
      </c>
      <c r="M57" s="79" t="s">
        <v>542</v>
      </c>
      <c r="N57" s="79" t="s">
        <v>543</v>
      </c>
      <c r="O57" s="80" t="s">
        <v>544</v>
      </c>
      <c r="P57" s="46"/>
      <c r="Q57" s="46"/>
      <c r="R57" s="46"/>
      <c r="S57" s="46"/>
      <c r="T57" s="46"/>
      <c r="U57" s="46"/>
    </row>
    <row r="58" spans="1:21" ht="31.5" customHeight="1" x14ac:dyDescent="0.15">
      <c r="B58" s="1154" t="s">
        <v>24</v>
      </c>
      <c r="C58" s="1155"/>
      <c r="D58" s="1160" t="s">
        <v>25</v>
      </c>
      <c r="E58" s="1161"/>
      <c r="F58" s="1161"/>
      <c r="G58" s="1161"/>
      <c r="H58" s="1161"/>
      <c r="I58" s="1161"/>
      <c r="J58" s="1162"/>
      <c r="K58" s="81"/>
      <c r="L58" s="82"/>
      <c r="M58" s="82"/>
      <c r="N58" s="82"/>
      <c r="O58" s="83"/>
    </row>
    <row r="59" spans="1:21" ht="31.5" customHeight="1" x14ac:dyDescent="0.15">
      <c r="B59" s="1156"/>
      <c r="C59" s="1157"/>
      <c r="D59" s="1163" t="s">
        <v>26</v>
      </c>
      <c r="E59" s="1164"/>
      <c r="F59" s="1164"/>
      <c r="G59" s="1164"/>
      <c r="H59" s="1164"/>
      <c r="I59" s="1164"/>
      <c r="J59" s="1165"/>
      <c r="K59" s="84"/>
      <c r="L59" s="85"/>
      <c r="M59" s="85"/>
      <c r="N59" s="85"/>
      <c r="O59" s="86"/>
    </row>
    <row r="60" spans="1:21" ht="31.5" customHeight="1" thickBot="1" x14ac:dyDescent="0.2">
      <c r="B60" s="1158"/>
      <c r="C60" s="1159"/>
      <c r="D60" s="1166" t="s">
        <v>27</v>
      </c>
      <c r="E60" s="1167"/>
      <c r="F60" s="1167"/>
      <c r="G60" s="1167"/>
      <c r="H60" s="1167"/>
      <c r="I60" s="1167"/>
      <c r="J60" s="1168"/>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eb8/gCLd0PAgDd+qsnNaWB0DLrK19M1cGCKijolLX9EP7/DOtqUPQ/vH+gn+jPMfMylKXMMuyWg5oEYsA7iFGw==" saltValue="pqxh4a0Zq2AJx0HwXWQ2eA=="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1"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55"/>
  <sheetViews>
    <sheetView showGridLines="0" topLeftCell="A34" zoomScale="70" zoomScaleNormal="70" zoomScaleSheetLayoutView="100" workbookViewId="0">
      <selection activeCell="CR73" sqref="CR73"/>
    </sheetView>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525</v>
      </c>
      <c r="J40" s="101" t="s">
        <v>526</v>
      </c>
      <c r="K40" s="101" t="s">
        <v>527</v>
      </c>
      <c r="L40" s="101" t="s">
        <v>528</v>
      </c>
      <c r="M40" s="102" t="s">
        <v>529</v>
      </c>
    </row>
    <row r="41" spans="2:13" ht="27.75" customHeight="1" x14ac:dyDescent="0.15">
      <c r="B41" s="1169" t="s">
        <v>30</v>
      </c>
      <c r="C41" s="1170"/>
      <c r="D41" s="103"/>
      <c r="E41" s="1175" t="s">
        <v>31</v>
      </c>
      <c r="F41" s="1175"/>
      <c r="G41" s="1175"/>
      <c r="H41" s="1176"/>
      <c r="I41" s="330">
        <v>40252</v>
      </c>
      <c r="J41" s="331">
        <v>40880</v>
      </c>
      <c r="K41" s="331">
        <v>40521</v>
      </c>
      <c r="L41" s="331">
        <v>40352</v>
      </c>
      <c r="M41" s="332">
        <v>39262</v>
      </c>
    </row>
    <row r="42" spans="2:13" ht="27.75" customHeight="1" x14ac:dyDescent="0.15">
      <c r="B42" s="1171"/>
      <c r="C42" s="1172"/>
      <c r="D42" s="104"/>
      <c r="E42" s="1177" t="s">
        <v>32</v>
      </c>
      <c r="F42" s="1177"/>
      <c r="G42" s="1177"/>
      <c r="H42" s="1178"/>
      <c r="I42" s="333">
        <v>9279</v>
      </c>
      <c r="J42" s="334">
        <v>9252</v>
      </c>
      <c r="K42" s="334">
        <v>8787</v>
      </c>
      <c r="L42" s="334">
        <v>8330</v>
      </c>
      <c r="M42" s="335">
        <v>7879</v>
      </c>
    </row>
    <row r="43" spans="2:13" ht="27.75" customHeight="1" x14ac:dyDescent="0.15">
      <c r="B43" s="1171"/>
      <c r="C43" s="1172"/>
      <c r="D43" s="104"/>
      <c r="E43" s="1177" t="s">
        <v>33</v>
      </c>
      <c r="F43" s="1177"/>
      <c r="G43" s="1177"/>
      <c r="H43" s="1178"/>
      <c r="I43" s="333">
        <v>4537</v>
      </c>
      <c r="J43" s="334">
        <v>4673</v>
      </c>
      <c r="K43" s="334">
        <v>4995</v>
      </c>
      <c r="L43" s="334">
        <v>4815</v>
      </c>
      <c r="M43" s="335">
        <v>5476</v>
      </c>
    </row>
    <row r="44" spans="2:13" ht="27.75" customHeight="1" x14ac:dyDescent="0.15">
      <c r="B44" s="1171"/>
      <c r="C44" s="1172"/>
      <c r="D44" s="104"/>
      <c r="E44" s="1177" t="s">
        <v>34</v>
      </c>
      <c r="F44" s="1177"/>
      <c r="G44" s="1177"/>
      <c r="H44" s="1178"/>
      <c r="I44" s="333">
        <v>1367</v>
      </c>
      <c r="J44" s="334">
        <v>1298</v>
      </c>
      <c r="K44" s="334">
        <v>1290</v>
      </c>
      <c r="L44" s="334">
        <v>1333</v>
      </c>
      <c r="M44" s="335">
        <v>1281</v>
      </c>
    </row>
    <row r="45" spans="2:13" ht="27.75" customHeight="1" x14ac:dyDescent="0.15">
      <c r="B45" s="1171"/>
      <c r="C45" s="1172"/>
      <c r="D45" s="104"/>
      <c r="E45" s="1177" t="s">
        <v>35</v>
      </c>
      <c r="F45" s="1177"/>
      <c r="G45" s="1177"/>
      <c r="H45" s="1178"/>
      <c r="I45" s="333">
        <v>2135</v>
      </c>
      <c r="J45" s="334">
        <v>2159</v>
      </c>
      <c r="K45" s="334">
        <v>2239</v>
      </c>
      <c r="L45" s="334">
        <v>2360</v>
      </c>
      <c r="M45" s="335">
        <v>2474</v>
      </c>
    </row>
    <row r="46" spans="2:13" ht="27.75" customHeight="1" x14ac:dyDescent="0.15">
      <c r="B46" s="1171"/>
      <c r="C46" s="1172"/>
      <c r="D46" s="105"/>
      <c r="E46" s="1177" t="s">
        <v>36</v>
      </c>
      <c r="F46" s="1177"/>
      <c r="G46" s="1177"/>
      <c r="H46" s="1178"/>
      <c r="I46" s="333" t="s">
        <v>487</v>
      </c>
      <c r="J46" s="334" t="s">
        <v>487</v>
      </c>
      <c r="K46" s="334" t="s">
        <v>487</v>
      </c>
      <c r="L46" s="334" t="s">
        <v>487</v>
      </c>
      <c r="M46" s="335" t="s">
        <v>487</v>
      </c>
    </row>
    <row r="47" spans="2:13" ht="27.75" customHeight="1" x14ac:dyDescent="0.15">
      <c r="B47" s="1171"/>
      <c r="C47" s="1172"/>
      <c r="D47" s="106"/>
      <c r="E47" s="1179" t="s">
        <v>37</v>
      </c>
      <c r="F47" s="1180"/>
      <c r="G47" s="1180"/>
      <c r="H47" s="1181"/>
      <c r="I47" s="333" t="s">
        <v>487</v>
      </c>
      <c r="J47" s="334" t="s">
        <v>487</v>
      </c>
      <c r="K47" s="334" t="s">
        <v>487</v>
      </c>
      <c r="L47" s="334" t="s">
        <v>487</v>
      </c>
      <c r="M47" s="335" t="s">
        <v>487</v>
      </c>
    </row>
    <row r="48" spans="2:13" ht="27.75" customHeight="1" x14ac:dyDescent="0.15">
      <c r="B48" s="1171"/>
      <c r="C48" s="1172"/>
      <c r="D48" s="104"/>
      <c r="E48" s="1177" t="s">
        <v>38</v>
      </c>
      <c r="F48" s="1177"/>
      <c r="G48" s="1177"/>
      <c r="H48" s="1178"/>
      <c r="I48" s="333" t="s">
        <v>487</v>
      </c>
      <c r="J48" s="334" t="s">
        <v>487</v>
      </c>
      <c r="K48" s="334" t="s">
        <v>487</v>
      </c>
      <c r="L48" s="334" t="s">
        <v>487</v>
      </c>
      <c r="M48" s="335" t="s">
        <v>487</v>
      </c>
    </row>
    <row r="49" spans="2:13" ht="27.75" customHeight="1" x14ac:dyDescent="0.15">
      <c r="B49" s="1173"/>
      <c r="C49" s="1174"/>
      <c r="D49" s="104"/>
      <c r="E49" s="1177" t="s">
        <v>39</v>
      </c>
      <c r="F49" s="1177"/>
      <c r="G49" s="1177"/>
      <c r="H49" s="1178"/>
      <c r="I49" s="333" t="s">
        <v>487</v>
      </c>
      <c r="J49" s="334" t="s">
        <v>487</v>
      </c>
      <c r="K49" s="334" t="s">
        <v>487</v>
      </c>
      <c r="L49" s="334" t="s">
        <v>487</v>
      </c>
      <c r="M49" s="335" t="s">
        <v>487</v>
      </c>
    </row>
    <row r="50" spans="2:13" ht="27.75" customHeight="1" x14ac:dyDescent="0.15">
      <c r="B50" s="1182" t="s">
        <v>40</v>
      </c>
      <c r="C50" s="1183"/>
      <c r="D50" s="107"/>
      <c r="E50" s="1177" t="s">
        <v>41</v>
      </c>
      <c r="F50" s="1177"/>
      <c r="G50" s="1177"/>
      <c r="H50" s="1178"/>
      <c r="I50" s="333">
        <v>8191</v>
      </c>
      <c r="J50" s="334">
        <v>8644</v>
      </c>
      <c r="K50" s="334">
        <v>7910</v>
      </c>
      <c r="L50" s="334">
        <v>6751</v>
      </c>
      <c r="M50" s="335">
        <v>6333</v>
      </c>
    </row>
    <row r="51" spans="2:13" ht="27.75" customHeight="1" x14ac:dyDescent="0.15">
      <c r="B51" s="1171"/>
      <c r="C51" s="1172"/>
      <c r="D51" s="104"/>
      <c r="E51" s="1177" t="s">
        <v>42</v>
      </c>
      <c r="F51" s="1177"/>
      <c r="G51" s="1177"/>
      <c r="H51" s="1178"/>
      <c r="I51" s="333">
        <v>5190</v>
      </c>
      <c r="J51" s="334">
        <v>5020</v>
      </c>
      <c r="K51" s="334">
        <v>4932</v>
      </c>
      <c r="L51" s="334">
        <v>5546</v>
      </c>
      <c r="M51" s="335">
        <v>6026</v>
      </c>
    </row>
    <row r="52" spans="2:13" ht="27.75" customHeight="1" x14ac:dyDescent="0.15">
      <c r="B52" s="1173"/>
      <c r="C52" s="1174"/>
      <c r="D52" s="104"/>
      <c r="E52" s="1177" t="s">
        <v>43</v>
      </c>
      <c r="F52" s="1177"/>
      <c r="G52" s="1177"/>
      <c r="H52" s="1178"/>
      <c r="I52" s="333">
        <v>29441</v>
      </c>
      <c r="J52" s="334">
        <v>29231</v>
      </c>
      <c r="K52" s="334">
        <v>28891</v>
      </c>
      <c r="L52" s="334">
        <v>27849</v>
      </c>
      <c r="M52" s="335">
        <v>26881</v>
      </c>
    </row>
    <row r="53" spans="2:13" ht="27.75" customHeight="1" thickBot="1" x14ac:dyDescent="0.2">
      <c r="B53" s="1184" t="s">
        <v>19</v>
      </c>
      <c r="C53" s="1185"/>
      <c r="D53" s="108"/>
      <c r="E53" s="1186" t="s">
        <v>44</v>
      </c>
      <c r="F53" s="1186"/>
      <c r="G53" s="1186"/>
      <c r="H53" s="1187"/>
      <c r="I53" s="336">
        <v>14748</v>
      </c>
      <c r="J53" s="337">
        <v>15367</v>
      </c>
      <c r="K53" s="337">
        <v>16098</v>
      </c>
      <c r="L53" s="337">
        <v>17044</v>
      </c>
      <c r="M53" s="338">
        <v>17131</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5Ju/ZTEyBRHacbQ17ClAWOi+IpGeKr3QnA0nJshuGGkV5MIT1HR7gRzjnbBZHSFngMQGlNbA+FscOgI+AOGbig==" saltValue="MFgDP+uK7N094h1seeDJ9A=="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showGridLines="0" tabSelected="1" topLeftCell="F55" zoomScale="70" zoomScaleNormal="70" zoomScaleSheetLayoutView="100" workbookViewId="0">
      <selection activeCell="G63" sqref="G63"/>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527</v>
      </c>
      <c r="G54" s="117" t="s">
        <v>528</v>
      </c>
      <c r="H54" s="118" t="s">
        <v>529</v>
      </c>
    </row>
    <row r="55" spans="2:8" ht="52.5" customHeight="1" x14ac:dyDescent="0.15">
      <c r="B55" s="119"/>
      <c r="C55" s="1196" t="s">
        <v>46</v>
      </c>
      <c r="D55" s="1196"/>
      <c r="E55" s="1197"/>
      <c r="F55" s="339">
        <v>897</v>
      </c>
      <c r="G55" s="339">
        <v>860</v>
      </c>
      <c r="H55" s="340">
        <v>857</v>
      </c>
    </row>
    <row r="56" spans="2:8" ht="52.5" customHeight="1" x14ac:dyDescent="0.15">
      <c r="B56" s="120"/>
      <c r="C56" s="1198" t="s">
        <v>47</v>
      </c>
      <c r="D56" s="1198"/>
      <c r="E56" s="1199"/>
      <c r="F56" s="341">
        <v>359</v>
      </c>
      <c r="G56" s="341">
        <v>83</v>
      </c>
      <c r="H56" s="342">
        <v>193</v>
      </c>
    </row>
    <row r="57" spans="2:8" ht="53.25" customHeight="1" x14ac:dyDescent="0.15">
      <c r="B57" s="120"/>
      <c r="C57" s="1200" t="s">
        <v>48</v>
      </c>
      <c r="D57" s="1200"/>
      <c r="E57" s="1201"/>
      <c r="F57" s="343">
        <v>4451</v>
      </c>
      <c r="G57" s="343">
        <v>3837</v>
      </c>
      <c r="H57" s="344">
        <v>3685</v>
      </c>
    </row>
    <row r="58" spans="2:8" ht="45.75" customHeight="1" x14ac:dyDescent="0.15">
      <c r="B58" s="121"/>
      <c r="C58" s="1188" t="s">
        <v>607</v>
      </c>
      <c r="D58" s="1189"/>
      <c r="E58" s="1190"/>
      <c r="F58" s="345">
        <v>2212</v>
      </c>
      <c r="G58" s="345">
        <v>2056</v>
      </c>
      <c r="H58" s="346">
        <v>1956</v>
      </c>
    </row>
    <row r="59" spans="2:8" ht="45.75" customHeight="1" x14ac:dyDescent="0.15">
      <c r="B59" s="121"/>
      <c r="C59" s="1188" t="s">
        <v>608</v>
      </c>
      <c r="D59" s="1189"/>
      <c r="E59" s="1190"/>
      <c r="F59" s="345">
        <v>1372</v>
      </c>
      <c r="G59" s="345">
        <v>966</v>
      </c>
      <c r="H59" s="346">
        <v>883</v>
      </c>
    </row>
    <row r="60" spans="2:8" ht="45.75" customHeight="1" x14ac:dyDescent="0.15">
      <c r="B60" s="121"/>
      <c r="C60" s="1188" t="s">
        <v>609</v>
      </c>
      <c r="D60" s="1189"/>
      <c r="E60" s="1190"/>
      <c r="F60" s="345">
        <v>398</v>
      </c>
      <c r="G60" s="345">
        <v>328</v>
      </c>
      <c r="H60" s="346">
        <v>328</v>
      </c>
    </row>
    <row r="61" spans="2:8" ht="45.75" customHeight="1" x14ac:dyDescent="0.15">
      <c r="B61" s="121"/>
      <c r="C61" s="1188" t="s">
        <v>610</v>
      </c>
      <c r="D61" s="1189"/>
      <c r="E61" s="1190"/>
      <c r="F61" s="345">
        <v>234</v>
      </c>
      <c r="G61" s="345">
        <v>261</v>
      </c>
      <c r="H61" s="346">
        <v>287</v>
      </c>
    </row>
    <row r="62" spans="2:8" ht="45.75" customHeight="1" thickBot="1" x14ac:dyDescent="0.2">
      <c r="B62" s="122"/>
      <c r="C62" s="1191" t="s">
        <v>611</v>
      </c>
      <c r="D62" s="1192"/>
      <c r="E62" s="1193"/>
      <c r="F62" s="347">
        <v>194</v>
      </c>
      <c r="G62" s="347">
        <v>192</v>
      </c>
      <c r="H62" s="348">
        <v>190</v>
      </c>
    </row>
    <row r="63" spans="2:8" ht="52.5" customHeight="1" thickBot="1" x14ac:dyDescent="0.2">
      <c r="B63" s="123"/>
      <c r="C63" s="1194" t="s">
        <v>49</v>
      </c>
      <c r="D63" s="1194"/>
      <c r="E63" s="1195"/>
      <c r="F63" s="349">
        <v>5708</v>
      </c>
      <c r="G63" s="349">
        <v>4780</v>
      </c>
      <c r="H63" s="350">
        <v>4735</v>
      </c>
    </row>
    <row r="64" spans="2:8" x14ac:dyDescent="0.15"/>
  </sheetData>
  <sheetProtection algorithmName="SHA-512" hashValue="6Vp3vg65ma9pvr127CRV6PvxehWfXSSMZ/jM5N3uYcZ5be5oZPyA6Hjw1wOUPdcKCnoz16Hl3+uk4Ke+SfAtrw==" saltValue="wi9gwKfDBU9N8q1a7w+83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4"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524</v>
      </c>
      <c r="G2" s="137"/>
      <c r="H2" s="138"/>
    </row>
    <row r="3" spans="1:8" x14ac:dyDescent="0.15">
      <c r="A3" s="134" t="s">
        <v>517</v>
      </c>
      <c r="B3" s="139"/>
      <c r="C3" s="140"/>
      <c r="D3" s="141">
        <v>50767</v>
      </c>
      <c r="E3" s="142"/>
      <c r="F3" s="143">
        <v>45483</v>
      </c>
      <c r="G3" s="144"/>
      <c r="H3" s="145"/>
    </row>
    <row r="4" spans="1:8" x14ac:dyDescent="0.15">
      <c r="A4" s="146"/>
      <c r="B4" s="147"/>
      <c r="C4" s="148"/>
      <c r="D4" s="149">
        <v>36705</v>
      </c>
      <c r="E4" s="150"/>
      <c r="F4" s="151">
        <v>24241</v>
      </c>
      <c r="G4" s="152"/>
      <c r="H4" s="153"/>
    </row>
    <row r="5" spans="1:8" x14ac:dyDescent="0.15">
      <c r="A5" s="134" t="s">
        <v>519</v>
      </c>
      <c r="B5" s="139"/>
      <c r="C5" s="140"/>
      <c r="D5" s="141">
        <v>72401</v>
      </c>
      <c r="E5" s="142"/>
      <c r="F5" s="143">
        <v>45945</v>
      </c>
      <c r="G5" s="144"/>
      <c r="H5" s="145"/>
    </row>
    <row r="6" spans="1:8" x14ac:dyDescent="0.15">
      <c r="A6" s="146"/>
      <c r="B6" s="147"/>
      <c r="C6" s="148"/>
      <c r="D6" s="149">
        <v>38723</v>
      </c>
      <c r="E6" s="150"/>
      <c r="F6" s="151">
        <v>25180</v>
      </c>
      <c r="G6" s="152"/>
      <c r="H6" s="153"/>
    </row>
    <row r="7" spans="1:8" x14ac:dyDescent="0.15">
      <c r="A7" s="134" t="s">
        <v>520</v>
      </c>
      <c r="B7" s="139"/>
      <c r="C7" s="140"/>
      <c r="D7" s="141">
        <v>75137</v>
      </c>
      <c r="E7" s="142"/>
      <c r="F7" s="143">
        <v>44475</v>
      </c>
      <c r="G7" s="144"/>
      <c r="H7" s="145"/>
    </row>
    <row r="8" spans="1:8" x14ac:dyDescent="0.15">
      <c r="A8" s="146"/>
      <c r="B8" s="147"/>
      <c r="C8" s="148"/>
      <c r="D8" s="149">
        <v>39340</v>
      </c>
      <c r="E8" s="150"/>
      <c r="F8" s="151">
        <v>24780</v>
      </c>
      <c r="G8" s="152"/>
      <c r="H8" s="153"/>
    </row>
    <row r="9" spans="1:8" x14ac:dyDescent="0.15">
      <c r="A9" s="134" t="s">
        <v>521</v>
      </c>
      <c r="B9" s="139"/>
      <c r="C9" s="140"/>
      <c r="D9" s="141">
        <v>80366</v>
      </c>
      <c r="E9" s="142"/>
      <c r="F9" s="143">
        <v>45982</v>
      </c>
      <c r="G9" s="144"/>
      <c r="H9" s="145"/>
    </row>
    <row r="10" spans="1:8" x14ac:dyDescent="0.15">
      <c r="A10" s="146"/>
      <c r="B10" s="147"/>
      <c r="C10" s="148"/>
      <c r="D10" s="149">
        <v>29011</v>
      </c>
      <c r="E10" s="150"/>
      <c r="F10" s="151">
        <v>25583</v>
      </c>
      <c r="G10" s="152"/>
      <c r="H10" s="153"/>
    </row>
    <row r="11" spans="1:8" x14ac:dyDescent="0.15">
      <c r="A11" s="134" t="s">
        <v>522</v>
      </c>
      <c r="B11" s="139"/>
      <c r="C11" s="140"/>
      <c r="D11" s="141">
        <v>63856</v>
      </c>
      <c r="E11" s="142"/>
      <c r="F11" s="143">
        <v>50538</v>
      </c>
      <c r="G11" s="144"/>
      <c r="H11" s="145"/>
    </row>
    <row r="12" spans="1:8" x14ac:dyDescent="0.15">
      <c r="A12" s="146"/>
      <c r="B12" s="147"/>
      <c r="C12" s="154"/>
      <c r="D12" s="149">
        <v>27935</v>
      </c>
      <c r="E12" s="150"/>
      <c r="F12" s="151">
        <v>29053</v>
      </c>
      <c r="G12" s="152"/>
      <c r="H12" s="153"/>
    </row>
    <row r="13" spans="1:8" x14ac:dyDescent="0.15">
      <c r="A13" s="134"/>
      <c r="B13" s="139"/>
      <c r="C13" s="140"/>
      <c r="D13" s="141">
        <v>68505</v>
      </c>
      <c r="E13" s="142"/>
      <c r="F13" s="143">
        <v>46485</v>
      </c>
      <c r="G13" s="155"/>
      <c r="H13" s="145"/>
    </row>
    <row r="14" spans="1:8" x14ac:dyDescent="0.15">
      <c r="A14" s="146"/>
      <c r="B14" s="147"/>
      <c r="C14" s="148"/>
      <c r="D14" s="149">
        <v>34343</v>
      </c>
      <c r="E14" s="150"/>
      <c r="F14" s="151">
        <v>25767</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0.45</v>
      </c>
      <c r="C19" s="156">
        <f>ROUND(VALUE(SUBSTITUTE(実質収支比率等に係る経年分析!G$48,"▲","-")),2)</f>
        <v>0.45</v>
      </c>
      <c r="D19" s="156">
        <f>ROUND(VALUE(SUBSTITUTE(実質収支比率等に係る経年分析!H$48,"▲","-")),2)</f>
        <v>0.45</v>
      </c>
      <c r="E19" s="156">
        <f>ROUND(VALUE(SUBSTITUTE(実質収支比率等に係る経年分析!I$48,"▲","-")),2)</f>
        <v>0.46</v>
      </c>
      <c r="F19" s="156">
        <f>ROUND(VALUE(SUBSTITUTE(実質収支比率等に係る経年分析!J$48,"▲","-")),2)</f>
        <v>0.46</v>
      </c>
    </row>
    <row r="20" spans="1:11" x14ac:dyDescent="0.15">
      <c r="A20" s="156" t="s">
        <v>53</v>
      </c>
      <c r="B20" s="156">
        <f>ROUND(VALUE(SUBSTITUTE(実質収支比率等に係る経年分析!F$47,"▲","-")),2)</f>
        <v>3.92</v>
      </c>
      <c r="C20" s="156">
        <f>ROUND(VALUE(SUBSTITUTE(実質収支比率等に係る経年分析!G$47,"▲","-")),2)</f>
        <v>5.29</v>
      </c>
      <c r="D20" s="156">
        <f>ROUND(VALUE(SUBSTITUTE(実質収支比率等に係る経年分析!H$47,"▲","-")),2)</f>
        <v>5.41</v>
      </c>
      <c r="E20" s="156">
        <f>ROUND(VALUE(SUBSTITUTE(実質収支比率等に係る経年分析!I$47,"▲","-")),2)</f>
        <v>5.15</v>
      </c>
      <c r="F20" s="156">
        <f>ROUND(VALUE(SUBSTITUTE(実質収支比率等に係る経年分析!J$47,"▲","-")),2)</f>
        <v>5.0599999999999996</v>
      </c>
    </row>
    <row r="21" spans="1:11" x14ac:dyDescent="0.15">
      <c r="A21" s="156" t="s">
        <v>54</v>
      </c>
      <c r="B21" s="156">
        <f>IF(ISNUMBER(VALUE(SUBSTITUTE(実質収支比率等に係る経年分析!F$49,"▲","-"))),ROUND(VALUE(SUBSTITUTE(実質収支比率等に係る経年分析!F$49,"▲","-")),2),NA())</f>
        <v>9.34</v>
      </c>
      <c r="C21" s="156">
        <f>IF(ISNUMBER(VALUE(SUBSTITUTE(実質収支比率等に係る経年分析!G$49,"▲","-"))),ROUND(VALUE(SUBSTITUTE(実質収支比率等に係る経年分析!G$49,"▲","-")),2),NA())</f>
        <v>1.52</v>
      </c>
      <c r="D21" s="156">
        <f>IF(ISNUMBER(VALUE(SUBSTITUTE(実質収支比率等に係る経年分析!H$49,"▲","-"))),ROUND(VALUE(SUBSTITUTE(実質収支比率等に係る経年分析!H$49,"▲","-")),2),NA())</f>
        <v>0.08</v>
      </c>
      <c r="E21" s="156">
        <f>IF(ISNUMBER(VALUE(SUBSTITUTE(実質収支比率等に係る経年分析!I$49,"▲","-"))),ROUND(VALUE(SUBSTITUTE(実質収支比率等に係る経年分析!I$49,"▲","-")),2),NA())</f>
        <v>-0.22</v>
      </c>
      <c r="F21" s="156">
        <f>IF(ISNUMBER(VALUE(SUBSTITUTE(実質収支比率等に係る経年分析!J$49,"▲","-"))),ROUND(VALUE(SUBSTITUTE(実質収支比率等に係る経年分析!J$49,"▲","-")),2),NA())</f>
        <v>-0.01</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str">
        <f>IF(連結実質赤字比率に係る赤字・黒字の構成分析!C$39="",NA(),連結実質赤字比率に係る赤字・黒字の構成分析!C$39)</f>
        <v>公共下水道事業会計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v>
      </c>
    </row>
    <row r="32" spans="1:11" x14ac:dyDescent="0.15">
      <c r="A32" s="157" t="str">
        <f>IF(連結実質赤字比率に係る赤字・黒字の構成分析!C$38="",NA(),連結実質赤字比率に係る赤字・黒字の構成分析!C$38)</f>
        <v>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0.18</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0.17</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0.22</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0.22</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0.26</v>
      </c>
    </row>
    <row r="33" spans="1:16" x14ac:dyDescent="0.15">
      <c r="A33" s="157" t="str">
        <f>IF(連結実質赤字比率に係る赤字・黒字の構成分析!C$37="",NA(),連結実質赤字比率に係る赤字・黒字の構成分析!C$37)</f>
        <v>一般会計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0.45</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0.44</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0.45</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0.45</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0.45</v>
      </c>
    </row>
    <row r="34" spans="1:16" x14ac:dyDescent="0.15">
      <c r="A34" s="157" t="str">
        <f>IF(連結実質赤字比率に係る赤字・黒字の構成分析!C$36="",NA(),連結実質赤字比率に係る赤字・黒字の構成分析!C$36)</f>
        <v>国民健康保険事業特別会計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0.14000000000000001</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0.35</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0.31</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0.43</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0.46</v>
      </c>
    </row>
    <row r="35" spans="1:16" x14ac:dyDescent="0.15">
      <c r="A35" s="157" t="str">
        <f>IF(連結実質赤字比率に係る赤字・黒字の構成分析!C$35="",NA(),連結実質赤字比率に係る赤字・黒字の構成分析!C$35)</f>
        <v>介護保険事業特別会計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0.88</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0.67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1.47</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1.4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1.21</v>
      </c>
    </row>
    <row r="36" spans="1:16" x14ac:dyDescent="0.15">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14.36</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12.47</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11.38</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11.27</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9.83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2684</v>
      </c>
      <c r="E42" s="158"/>
      <c r="F42" s="158"/>
      <c r="G42" s="158">
        <f>'実質公債費比率（分子）の構造'!L$52</f>
        <v>2638</v>
      </c>
      <c r="H42" s="158"/>
      <c r="I42" s="158"/>
      <c r="J42" s="158">
        <f>'実質公債費比率（分子）の構造'!M$52</f>
        <v>2666</v>
      </c>
      <c r="K42" s="158"/>
      <c r="L42" s="158"/>
      <c r="M42" s="158">
        <f>'実質公債費比率（分子）の構造'!N$52</f>
        <v>2626</v>
      </c>
      <c r="N42" s="158"/>
      <c r="O42" s="158"/>
      <c r="P42" s="158">
        <f>'実質公債費比率（分子）の構造'!O$52</f>
        <v>2461</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f>'実質公債費比率（分子）の構造'!K$50</f>
        <v>477</v>
      </c>
      <c r="C44" s="158"/>
      <c r="D44" s="158"/>
      <c r="E44" s="158">
        <f>'実質公債費比率（分子）の構造'!L$50</f>
        <v>470</v>
      </c>
      <c r="F44" s="158"/>
      <c r="G44" s="158"/>
      <c r="H44" s="158">
        <f>'実質公債費比率（分子）の構造'!M$50</f>
        <v>470</v>
      </c>
      <c r="I44" s="158"/>
      <c r="J44" s="158"/>
      <c r="K44" s="158">
        <f>'実質公債費比率（分子）の構造'!N$50</f>
        <v>455</v>
      </c>
      <c r="L44" s="158"/>
      <c r="M44" s="158"/>
      <c r="N44" s="158">
        <f>'実質公債費比率（分子）の構造'!O$50</f>
        <v>452</v>
      </c>
      <c r="O44" s="158"/>
      <c r="P44" s="158"/>
    </row>
    <row r="45" spans="1:16" x14ac:dyDescent="0.15">
      <c r="A45" s="158" t="s">
        <v>63</v>
      </c>
      <c r="B45" s="158">
        <f>'実質公債費比率（分子）の構造'!K$49</f>
        <v>147</v>
      </c>
      <c r="C45" s="158"/>
      <c r="D45" s="158"/>
      <c r="E45" s="158">
        <f>'実質公債費比率（分子）の構造'!L$49</f>
        <v>126</v>
      </c>
      <c r="F45" s="158"/>
      <c r="G45" s="158"/>
      <c r="H45" s="158">
        <f>'実質公債費比率（分子）の構造'!M$49</f>
        <v>128</v>
      </c>
      <c r="I45" s="158"/>
      <c r="J45" s="158"/>
      <c r="K45" s="158">
        <f>'実質公債費比率（分子）の構造'!N$49</f>
        <v>133</v>
      </c>
      <c r="L45" s="158"/>
      <c r="M45" s="158"/>
      <c r="N45" s="158">
        <f>'実質公債費比率（分子）の構造'!O$49</f>
        <v>131</v>
      </c>
      <c r="O45" s="158"/>
      <c r="P45" s="158"/>
    </row>
    <row r="46" spans="1:16" x14ac:dyDescent="0.15">
      <c r="A46" s="158" t="s">
        <v>64</v>
      </c>
      <c r="B46" s="158">
        <f>'実質公債費比率（分子）の構造'!K$48</f>
        <v>574</v>
      </c>
      <c r="C46" s="158"/>
      <c r="D46" s="158"/>
      <c r="E46" s="158">
        <f>'実質公債費比率（分子）の構造'!L$48</f>
        <v>563</v>
      </c>
      <c r="F46" s="158"/>
      <c r="G46" s="158"/>
      <c r="H46" s="158">
        <f>'実質公債費比率（分子）の構造'!M$48</f>
        <v>700</v>
      </c>
      <c r="I46" s="158"/>
      <c r="J46" s="158"/>
      <c r="K46" s="158">
        <f>'実質公債費比率（分子）の構造'!N$48</f>
        <v>605</v>
      </c>
      <c r="L46" s="158"/>
      <c r="M46" s="158"/>
      <c r="N46" s="158">
        <f>'実質公債費比率（分子）の構造'!O$48</f>
        <v>509</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2780</v>
      </c>
      <c r="C49" s="158"/>
      <c r="D49" s="158"/>
      <c r="E49" s="158">
        <f>'実質公債費比率（分子）の構造'!L$45</f>
        <v>2809</v>
      </c>
      <c r="F49" s="158"/>
      <c r="G49" s="158"/>
      <c r="H49" s="158">
        <f>'実質公債費比率（分子）の構造'!M$45</f>
        <v>3033</v>
      </c>
      <c r="I49" s="158"/>
      <c r="J49" s="158"/>
      <c r="K49" s="158">
        <f>'実質公債費比率（分子）の構造'!N$45</f>
        <v>3193</v>
      </c>
      <c r="L49" s="158"/>
      <c r="M49" s="158"/>
      <c r="N49" s="158">
        <f>'実質公債費比率（分子）の構造'!O$45</f>
        <v>3345</v>
      </c>
      <c r="O49" s="158"/>
      <c r="P49" s="158"/>
    </row>
    <row r="50" spans="1:16" x14ac:dyDescent="0.15">
      <c r="A50" s="158" t="s">
        <v>67</v>
      </c>
      <c r="B50" s="158" t="e">
        <f>NA()</f>
        <v>#N/A</v>
      </c>
      <c r="C50" s="158">
        <f>IF(ISNUMBER('実質公債費比率（分子）の構造'!K$53),'実質公債費比率（分子）の構造'!K$53,NA())</f>
        <v>1294</v>
      </c>
      <c r="D50" s="158" t="e">
        <f>NA()</f>
        <v>#N/A</v>
      </c>
      <c r="E50" s="158" t="e">
        <f>NA()</f>
        <v>#N/A</v>
      </c>
      <c r="F50" s="158">
        <f>IF(ISNUMBER('実質公債費比率（分子）の構造'!L$53),'実質公債費比率（分子）の構造'!L$53,NA())</f>
        <v>1330</v>
      </c>
      <c r="G50" s="158" t="e">
        <f>NA()</f>
        <v>#N/A</v>
      </c>
      <c r="H50" s="158" t="e">
        <f>NA()</f>
        <v>#N/A</v>
      </c>
      <c r="I50" s="158">
        <f>IF(ISNUMBER('実質公債費比率（分子）の構造'!M$53),'実質公債費比率（分子）の構造'!M$53,NA())</f>
        <v>1665</v>
      </c>
      <c r="J50" s="158" t="e">
        <f>NA()</f>
        <v>#N/A</v>
      </c>
      <c r="K50" s="158" t="e">
        <f>NA()</f>
        <v>#N/A</v>
      </c>
      <c r="L50" s="158">
        <f>IF(ISNUMBER('実質公債費比率（分子）の構造'!N$53),'実質公債費比率（分子）の構造'!N$53,NA())</f>
        <v>1760</v>
      </c>
      <c r="M50" s="158" t="e">
        <f>NA()</f>
        <v>#N/A</v>
      </c>
      <c r="N50" s="158" t="e">
        <f>NA()</f>
        <v>#N/A</v>
      </c>
      <c r="O50" s="158">
        <f>IF(ISNUMBER('実質公債費比率（分子）の構造'!O$53),'実質公債費比率（分子）の構造'!O$53,NA())</f>
        <v>1976</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29441</v>
      </c>
      <c r="E56" s="157"/>
      <c r="F56" s="157"/>
      <c r="G56" s="157">
        <f>'将来負担比率（分子）の構造'!J$52</f>
        <v>29231</v>
      </c>
      <c r="H56" s="157"/>
      <c r="I56" s="157"/>
      <c r="J56" s="157">
        <f>'将来負担比率（分子）の構造'!K$52</f>
        <v>28891</v>
      </c>
      <c r="K56" s="157"/>
      <c r="L56" s="157"/>
      <c r="M56" s="157">
        <f>'将来負担比率（分子）の構造'!L$52</f>
        <v>27849</v>
      </c>
      <c r="N56" s="157"/>
      <c r="O56" s="157"/>
      <c r="P56" s="157">
        <f>'将来負担比率（分子）の構造'!M$52</f>
        <v>26881</v>
      </c>
    </row>
    <row r="57" spans="1:16" x14ac:dyDescent="0.15">
      <c r="A57" s="157" t="s">
        <v>42</v>
      </c>
      <c r="B57" s="157"/>
      <c r="C57" s="157"/>
      <c r="D57" s="157">
        <f>'将来負担比率（分子）の構造'!I$51</f>
        <v>5190</v>
      </c>
      <c r="E57" s="157"/>
      <c r="F57" s="157"/>
      <c r="G57" s="157">
        <f>'将来負担比率（分子）の構造'!J$51</f>
        <v>5020</v>
      </c>
      <c r="H57" s="157"/>
      <c r="I57" s="157"/>
      <c r="J57" s="157">
        <f>'将来負担比率（分子）の構造'!K$51</f>
        <v>4932</v>
      </c>
      <c r="K57" s="157"/>
      <c r="L57" s="157"/>
      <c r="M57" s="157">
        <f>'将来負担比率（分子）の構造'!L$51</f>
        <v>5546</v>
      </c>
      <c r="N57" s="157"/>
      <c r="O57" s="157"/>
      <c r="P57" s="157">
        <f>'将来負担比率（分子）の構造'!M$51</f>
        <v>6026</v>
      </c>
    </row>
    <row r="58" spans="1:16" x14ac:dyDescent="0.15">
      <c r="A58" s="157" t="s">
        <v>41</v>
      </c>
      <c r="B58" s="157"/>
      <c r="C58" s="157"/>
      <c r="D58" s="157">
        <f>'将来負担比率（分子）の構造'!I$50</f>
        <v>8191</v>
      </c>
      <c r="E58" s="157"/>
      <c r="F58" s="157"/>
      <c r="G58" s="157">
        <f>'将来負担比率（分子）の構造'!J$50</f>
        <v>8644</v>
      </c>
      <c r="H58" s="157"/>
      <c r="I58" s="157"/>
      <c r="J58" s="157">
        <f>'将来負担比率（分子）の構造'!K$50</f>
        <v>7910</v>
      </c>
      <c r="K58" s="157"/>
      <c r="L58" s="157"/>
      <c r="M58" s="157">
        <f>'将来負担比率（分子）の構造'!L$50</f>
        <v>6751</v>
      </c>
      <c r="N58" s="157"/>
      <c r="O58" s="157"/>
      <c r="P58" s="157">
        <f>'将来負担比率（分子）の構造'!M$50</f>
        <v>6333</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2135</v>
      </c>
      <c r="C62" s="157"/>
      <c r="D62" s="157"/>
      <c r="E62" s="157">
        <f>'将来負担比率（分子）の構造'!J$45</f>
        <v>2159</v>
      </c>
      <c r="F62" s="157"/>
      <c r="G62" s="157"/>
      <c r="H62" s="157">
        <f>'将来負担比率（分子）の構造'!K$45</f>
        <v>2239</v>
      </c>
      <c r="I62" s="157"/>
      <c r="J62" s="157"/>
      <c r="K62" s="157">
        <f>'将来負担比率（分子）の構造'!L$45</f>
        <v>2360</v>
      </c>
      <c r="L62" s="157"/>
      <c r="M62" s="157"/>
      <c r="N62" s="157">
        <f>'将来負担比率（分子）の構造'!M$45</f>
        <v>2474</v>
      </c>
      <c r="O62" s="157"/>
      <c r="P62" s="157"/>
    </row>
    <row r="63" spans="1:16" x14ac:dyDescent="0.15">
      <c r="A63" s="157" t="s">
        <v>34</v>
      </c>
      <c r="B63" s="157">
        <f>'将来負担比率（分子）の構造'!I$44</f>
        <v>1367</v>
      </c>
      <c r="C63" s="157"/>
      <c r="D63" s="157"/>
      <c r="E63" s="157">
        <f>'将来負担比率（分子）の構造'!J$44</f>
        <v>1298</v>
      </c>
      <c r="F63" s="157"/>
      <c r="G63" s="157"/>
      <c r="H63" s="157">
        <f>'将来負担比率（分子）の構造'!K$44</f>
        <v>1290</v>
      </c>
      <c r="I63" s="157"/>
      <c r="J63" s="157"/>
      <c r="K63" s="157">
        <f>'将来負担比率（分子）の構造'!L$44</f>
        <v>1333</v>
      </c>
      <c r="L63" s="157"/>
      <c r="M63" s="157"/>
      <c r="N63" s="157">
        <f>'将来負担比率（分子）の構造'!M$44</f>
        <v>1281</v>
      </c>
      <c r="O63" s="157"/>
      <c r="P63" s="157"/>
    </row>
    <row r="64" spans="1:16" x14ac:dyDescent="0.15">
      <c r="A64" s="157" t="s">
        <v>33</v>
      </c>
      <c r="B64" s="157">
        <f>'将来負担比率（分子）の構造'!I$43</f>
        <v>4537</v>
      </c>
      <c r="C64" s="157"/>
      <c r="D64" s="157"/>
      <c r="E64" s="157">
        <f>'将来負担比率（分子）の構造'!J$43</f>
        <v>4673</v>
      </c>
      <c r="F64" s="157"/>
      <c r="G64" s="157"/>
      <c r="H64" s="157">
        <f>'将来負担比率（分子）の構造'!K$43</f>
        <v>4995</v>
      </c>
      <c r="I64" s="157"/>
      <c r="J64" s="157"/>
      <c r="K64" s="157">
        <f>'将来負担比率（分子）の構造'!L$43</f>
        <v>4815</v>
      </c>
      <c r="L64" s="157"/>
      <c r="M64" s="157"/>
      <c r="N64" s="157">
        <f>'将来負担比率（分子）の構造'!M$43</f>
        <v>5476</v>
      </c>
      <c r="O64" s="157"/>
      <c r="P64" s="157"/>
    </row>
    <row r="65" spans="1:16" x14ac:dyDescent="0.15">
      <c r="A65" s="157" t="s">
        <v>32</v>
      </c>
      <c r="B65" s="157">
        <f>'将来負担比率（分子）の構造'!I$42</f>
        <v>9279</v>
      </c>
      <c r="C65" s="157"/>
      <c r="D65" s="157"/>
      <c r="E65" s="157">
        <f>'将来負担比率（分子）の構造'!J$42</f>
        <v>9252</v>
      </c>
      <c r="F65" s="157"/>
      <c r="G65" s="157"/>
      <c r="H65" s="157">
        <f>'将来負担比率（分子）の構造'!K$42</f>
        <v>8787</v>
      </c>
      <c r="I65" s="157"/>
      <c r="J65" s="157"/>
      <c r="K65" s="157">
        <f>'将来負担比率（分子）の構造'!L$42</f>
        <v>8330</v>
      </c>
      <c r="L65" s="157"/>
      <c r="M65" s="157"/>
      <c r="N65" s="157">
        <f>'将来負担比率（分子）の構造'!M$42</f>
        <v>7879</v>
      </c>
      <c r="O65" s="157"/>
      <c r="P65" s="157"/>
    </row>
    <row r="66" spans="1:16" x14ac:dyDescent="0.15">
      <c r="A66" s="157" t="s">
        <v>31</v>
      </c>
      <c r="B66" s="157">
        <f>'将来負担比率（分子）の構造'!I$41</f>
        <v>40252</v>
      </c>
      <c r="C66" s="157"/>
      <c r="D66" s="157"/>
      <c r="E66" s="157">
        <f>'将来負担比率（分子）の構造'!J$41</f>
        <v>40880</v>
      </c>
      <c r="F66" s="157"/>
      <c r="G66" s="157"/>
      <c r="H66" s="157">
        <f>'将来負担比率（分子）の構造'!K$41</f>
        <v>40521</v>
      </c>
      <c r="I66" s="157"/>
      <c r="J66" s="157"/>
      <c r="K66" s="157">
        <f>'将来負担比率（分子）の構造'!L$41</f>
        <v>40352</v>
      </c>
      <c r="L66" s="157"/>
      <c r="M66" s="157"/>
      <c r="N66" s="157">
        <f>'将来負担比率（分子）の構造'!M$41</f>
        <v>39262</v>
      </c>
      <c r="O66" s="157"/>
      <c r="P66" s="157"/>
    </row>
    <row r="67" spans="1:16" x14ac:dyDescent="0.15">
      <c r="A67" s="157" t="s">
        <v>71</v>
      </c>
      <c r="B67" s="157" t="e">
        <f>NA()</f>
        <v>#N/A</v>
      </c>
      <c r="C67" s="157">
        <f>IF(ISNUMBER('将来負担比率（分子）の構造'!I$53), IF('将来負担比率（分子）の構造'!I$53 &lt; 0, 0, '将来負担比率（分子）の構造'!I$53), NA())</f>
        <v>14748</v>
      </c>
      <c r="D67" s="157" t="e">
        <f>NA()</f>
        <v>#N/A</v>
      </c>
      <c r="E67" s="157" t="e">
        <f>NA()</f>
        <v>#N/A</v>
      </c>
      <c r="F67" s="157">
        <f>IF(ISNUMBER('将来負担比率（分子）の構造'!J$53), IF('将来負担比率（分子）の構造'!J$53 &lt; 0, 0, '将来負担比率（分子）の構造'!J$53), NA())</f>
        <v>15367</v>
      </c>
      <c r="G67" s="157" t="e">
        <f>NA()</f>
        <v>#N/A</v>
      </c>
      <c r="H67" s="157" t="e">
        <f>NA()</f>
        <v>#N/A</v>
      </c>
      <c r="I67" s="157">
        <f>IF(ISNUMBER('将来負担比率（分子）の構造'!K$53), IF('将来負担比率（分子）の構造'!K$53 &lt; 0, 0, '将来負担比率（分子）の構造'!K$53), NA())</f>
        <v>16098</v>
      </c>
      <c r="J67" s="157" t="e">
        <f>NA()</f>
        <v>#N/A</v>
      </c>
      <c r="K67" s="157" t="e">
        <f>NA()</f>
        <v>#N/A</v>
      </c>
      <c r="L67" s="157">
        <f>IF(ISNUMBER('将来負担比率（分子）の構造'!L$53), IF('将来負担比率（分子）の構造'!L$53 &lt; 0, 0, '将来負担比率（分子）の構造'!L$53), NA())</f>
        <v>17044</v>
      </c>
      <c r="M67" s="157" t="e">
        <f>NA()</f>
        <v>#N/A</v>
      </c>
      <c r="N67" s="157" t="e">
        <f>NA()</f>
        <v>#N/A</v>
      </c>
      <c r="O67" s="157">
        <f>IF(ISNUMBER('将来負担比率（分子）の構造'!M$53), IF('将来負担比率（分子）の構造'!M$53 &lt; 0, 0, '将来負担比率（分子）の構造'!M$53), NA())</f>
        <v>17131</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897</v>
      </c>
      <c r="C72" s="161">
        <f>基金残高に係る経年分析!G55</f>
        <v>860</v>
      </c>
      <c r="D72" s="161">
        <f>基金残高に係る経年分析!H55</f>
        <v>857</v>
      </c>
    </row>
    <row r="73" spans="1:16" x14ac:dyDescent="0.15">
      <c r="A73" s="160" t="s">
        <v>74</v>
      </c>
      <c r="B73" s="161">
        <f>基金残高に係る経年分析!F56</f>
        <v>359</v>
      </c>
      <c r="C73" s="161">
        <f>基金残高に係る経年分析!G56</f>
        <v>83</v>
      </c>
      <c r="D73" s="161">
        <f>基金残高に係る経年分析!H56</f>
        <v>193</v>
      </c>
    </row>
    <row r="74" spans="1:16" x14ac:dyDescent="0.15">
      <c r="A74" s="160" t="s">
        <v>75</v>
      </c>
      <c r="B74" s="161">
        <f>基金残高に係る経年分析!F57</f>
        <v>4451</v>
      </c>
      <c r="C74" s="161">
        <f>基金残高に係る経年分析!G57</f>
        <v>3837</v>
      </c>
      <c r="D74" s="161">
        <f>基金残高に係る経年分析!H57</f>
        <v>3685</v>
      </c>
    </row>
  </sheetData>
  <sheetProtection algorithmName="SHA-512" hashValue="6HtXlNtXPci0gpptXqn4lYcLBy+drRfk7lyOOGZ1z3LmBWDwSuXzBgR8iSQrVwcvcctNYFumlDAYTwpxXhLxIQ==" saltValue="+eIp2LApUGzPNlxqygMG7w=="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203</v>
      </c>
      <c r="DI1" s="590"/>
      <c r="DJ1" s="590"/>
      <c r="DK1" s="590"/>
      <c r="DL1" s="590"/>
      <c r="DM1" s="590"/>
      <c r="DN1" s="591"/>
      <c r="DO1" s="196"/>
      <c r="DP1" s="589" t="s">
        <v>204</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x14ac:dyDescent="0.15">
      <c r="B2" s="197" t="s">
        <v>205</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592" t="s">
        <v>206</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207</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208</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x14ac:dyDescent="0.15">
      <c r="B4" s="592" t="s">
        <v>1</v>
      </c>
      <c r="C4" s="593"/>
      <c r="D4" s="593"/>
      <c r="E4" s="593"/>
      <c r="F4" s="593"/>
      <c r="G4" s="593"/>
      <c r="H4" s="593"/>
      <c r="I4" s="593"/>
      <c r="J4" s="593"/>
      <c r="K4" s="593"/>
      <c r="L4" s="593"/>
      <c r="M4" s="593"/>
      <c r="N4" s="593"/>
      <c r="O4" s="593"/>
      <c r="P4" s="593"/>
      <c r="Q4" s="594"/>
      <c r="R4" s="592" t="s">
        <v>209</v>
      </c>
      <c r="S4" s="593"/>
      <c r="T4" s="593"/>
      <c r="U4" s="593"/>
      <c r="V4" s="593"/>
      <c r="W4" s="593"/>
      <c r="X4" s="593"/>
      <c r="Y4" s="594"/>
      <c r="Z4" s="592" t="s">
        <v>210</v>
      </c>
      <c r="AA4" s="593"/>
      <c r="AB4" s="593"/>
      <c r="AC4" s="594"/>
      <c r="AD4" s="592" t="s">
        <v>211</v>
      </c>
      <c r="AE4" s="593"/>
      <c r="AF4" s="593"/>
      <c r="AG4" s="593"/>
      <c r="AH4" s="593"/>
      <c r="AI4" s="593"/>
      <c r="AJ4" s="593"/>
      <c r="AK4" s="594"/>
      <c r="AL4" s="592" t="s">
        <v>210</v>
      </c>
      <c r="AM4" s="593"/>
      <c r="AN4" s="593"/>
      <c r="AO4" s="594"/>
      <c r="AP4" s="595" t="s">
        <v>212</v>
      </c>
      <c r="AQ4" s="595"/>
      <c r="AR4" s="595"/>
      <c r="AS4" s="595"/>
      <c r="AT4" s="595"/>
      <c r="AU4" s="595"/>
      <c r="AV4" s="595"/>
      <c r="AW4" s="595"/>
      <c r="AX4" s="595"/>
      <c r="AY4" s="595"/>
      <c r="AZ4" s="595"/>
      <c r="BA4" s="595"/>
      <c r="BB4" s="595"/>
      <c r="BC4" s="595"/>
      <c r="BD4" s="595"/>
      <c r="BE4" s="595"/>
      <c r="BF4" s="595"/>
      <c r="BG4" s="595" t="s">
        <v>213</v>
      </c>
      <c r="BH4" s="595"/>
      <c r="BI4" s="595"/>
      <c r="BJ4" s="595"/>
      <c r="BK4" s="595"/>
      <c r="BL4" s="595"/>
      <c r="BM4" s="595"/>
      <c r="BN4" s="595"/>
      <c r="BO4" s="595" t="s">
        <v>210</v>
      </c>
      <c r="BP4" s="595"/>
      <c r="BQ4" s="595"/>
      <c r="BR4" s="595"/>
      <c r="BS4" s="595" t="s">
        <v>214</v>
      </c>
      <c r="BT4" s="595"/>
      <c r="BU4" s="595"/>
      <c r="BV4" s="595"/>
      <c r="BW4" s="595"/>
      <c r="BX4" s="595"/>
      <c r="BY4" s="595"/>
      <c r="BZ4" s="595"/>
      <c r="CA4" s="595"/>
      <c r="CB4" s="595"/>
      <c r="CD4" s="592" t="s">
        <v>215</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x14ac:dyDescent="0.15">
      <c r="B5" s="596" t="s">
        <v>216</v>
      </c>
      <c r="C5" s="597"/>
      <c r="D5" s="597"/>
      <c r="E5" s="597"/>
      <c r="F5" s="597"/>
      <c r="G5" s="597"/>
      <c r="H5" s="597"/>
      <c r="I5" s="597"/>
      <c r="J5" s="597"/>
      <c r="K5" s="597"/>
      <c r="L5" s="597"/>
      <c r="M5" s="597"/>
      <c r="N5" s="597"/>
      <c r="O5" s="597"/>
      <c r="P5" s="597"/>
      <c r="Q5" s="598"/>
      <c r="R5" s="599">
        <v>8989977</v>
      </c>
      <c r="S5" s="600"/>
      <c r="T5" s="600"/>
      <c r="U5" s="600"/>
      <c r="V5" s="600"/>
      <c r="W5" s="600"/>
      <c r="X5" s="600"/>
      <c r="Y5" s="601"/>
      <c r="Z5" s="602">
        <v>26.3</v>
      </c>
      <c r="AA5" s="602"/>
      <c r="AB5" s="602"/>
      <c r="AC5" s="602"/>
      <c r="AD5" s="603">
        <v>8327626</v>
      </c>
      <c r="AE5" s="603"/>
      <c r="AF5" s="603"/>
      <c r="AG5" s="603"/>
      <c r="AH5" s="603"/>
      <c r="AI5" s="603"/>
      <c r="AJ5" s="603"/>
      <c r="AK5" s="603"/>
      <c r="AL5" s="604">
        <v>47.7</v>
      </c>
      <c r="AM5" s="605"/>
      <c r="AN5" s="605"/>
      <c r="AO5" s="606"/>
      <c r="AP5" s="596" t="s">
        <v>217</v>
      </c>
      <c r="AQ5" s="597"/>
      <c r="AR5" s="597"/>
      <c r="AS5" s="597"/>
      <c r="AT5" s="597"/>
      <c r="AU5" s="597"/>
      <c r="AV5" s="597"/>
      <c r="AW5" s="597"/>
      <c r="AX5" s="597"/>
      <c r="AY5" s="597"/>
      <c r="AZ5" s="597"/>
      <c r="BA5" s="597"/>
      <c r="BB5" s="597"/>
      <c r="BC5" s="597"/>
      <c r="BD5" s="597"/>
      <c r="BE5" s="597"/>
      <c r="BF5" s="598"/>
      <c r="BG5" s="610">
        <v>8327626</v>
      </c>
      <c r="BH5" s="611"/>
      <c r="BI5" s="611"/>
      <c r="BJ5" s="611"/>
      <c r="BK5" s="611"/>
      <c r="BL5" s="611"/>
      <c r="BM5" s="611"/>
      <c r="BN5" s="612"/>
      <c r="BO5" s="613">
        <v>92.6</v>
      </c>
      <c r="BP5" s="613"/>
      <c r="BQ5" s="613"/>
      <c r="BR5" s="613"/>
      <c r="BS5" s="614">
        <v>116172</v>
      </c>
      <c r="BT5" s="614"/>
      <c r="BU5" s="614"/>
      <c r="BV5" s="614"/>
      <c r="BW5" s="614"/>
      <c r="BX5" s="614"/>
      <c r="BY5" s="614"/>
      <c r="BZ5" s="614"/>
      <c r="CA5" s="614"/>
      <c r="CB5" s="618"/>
      <c r="CD5" s="592" t="s">
        <v>212</v>
      </c>
      <c r="CE5" s="593"/>
      <c r="CF5" s="593"/>
      <c r="CG5" s="593"/>
      <c r="CH5" s="593"/>
      <c r="CI5" s="593"/>
      <c r="CJ5" s="593"/>
      <c r="CK5" s="593"/>
      <c r="CL5" s="593"/>
      <c r="CM5" s="593"/>
      <c r="CN5" s="593"/>
      <c r="CO5" s="593"/>
      <c r="CP5" s="593"/>
      <c r="CQ5" s="594"/>
      <c r="CR5" s="592" t="s">
        <v>218</v>
      </c>
      <c r="CS5" s="593"/>
      <c r="CT5" s="593"/>
      <c r="CU5" s="593"/>
      <c r="CV5" s="593"/>
      <c r="CW5" s="593"/>
      <c r="CX5" s="593"/>
      <c r="CY5" s="594"/>
      <c r="CZ5" s="592" t="s">
        <v>210</v>
      </c>
      <c r="DA5" s="593"/>
      <c r="DB5" s="593"/>
      <c r="DC5" s="594"/>
      <c r="DD5" s="592" t="s">
        <v>219</v>
      </c>
      <c r="DE5" s="593"/>
      <c r="DF5" s="593"/>
      <c r="DG5" s="593"/>
      <c r="DH5" s="593"/>
      <c r="DI5" s="593"/>
      <c r="DJ5" s="593"/>
      <c r="DK5" s="593"/>
      <c r="DL5" s="593"/>
      <c r="DM5" s="593"/>
      <c r="DN5" s="593"/>
      <c r="DO5" s="593"/>
      <c r="DP5" s="594"/>
      <c r="DQ5" s="592" t="s">
        <v>220</v>
      </c>
      <c r="DR5" s="593"/>
      <c r="DS5" s="593"/>
      <c r="DT5" s="593"/>
      <c r="DU5" s="593"/>
      <c r="DV5" s="593"/>
      <c r="DW5" s="593"/>
      <c r="DX5" s="593"/>
      <c r="DY5" s="593"/>
      <c r="DZ5" s="593"/>
      <c r="EA5" s="593"/>
      <c r="EB5" s="593"/>
      <c r="EC5" s="594"/>
    </row>
    <row r="6" spans="2:143" ht="11.25" customHeight="1" x14ac:dyDescent="0.15">
      <c r="B6" s="607" t="s">
        <v>221</v>
      </c>
      <c r="C6" s="608"/>
      <c r="D6" s="608"/>
      <c r="E6" s="608"/>
      <c r="F6" s="608"/>
      <c r="G6" s="608"/>
      <c r="H6" s="608"/>
      <c r="I6" s="608"/>
      <c r="J6" s="608"/>
      <c r="K6" s="608"/>
      <c r="L6" s="608"/>
      <c r="M6" s="608"/>
      <c r="N6" s="608"/>
      <c r="O6" s="608"/>
      <c r="P6" s="608"/>
      <c r="Q6" s="609"/>
      <c r="R6" s="610">
        <v>153731</v>
      </c>
      <c r="S6" s="611"/>
      <c r="T6" s="611"/>
      <c r="U6" s="611"/>
      <c r="V6" s="611"/>
      <c r="W6" s="611"/>
      <c r="X6" s="611"/>
      <c r="Y6" s="612"/>
      <c r="Z6" s="613">
        <v>0.4</v>
      </c>
      <c r="AA6" s="613"/>
      <c r="AB6" s="613"/>
      <c r="AC6" s="613"/>
      <c r="AD6" s="614">
        <v>153731</v>
      </c>
      <c r="AE6" s="614"/>
      <c r="AF6" s="614"/>
      <c r="AG6" s="614"/>
      <c r="AH6" s="614"/>
      <c r="AI6" s="614"/>
      <c r="AJ6" s="614"/>
      <c r="AK6" s="614"/>
      <c r="AL6" s="615">
        <v>0.9</v>
      </c>
      <c r="AM6" s="616"/>
      <c r="AN6" s="616"/>
      <c r="AO6" s="617"/>
      <c r="AP6" s="607" t="s">
        <v>222</v>
      </c>
      <c r="AQ6" s="608"/>
      <c r="AR6" s="608"/>
      <c r="AS6" s="608"/>
      <c r="AT6" s="608"/>
      <c r="AU6" s="608"/>
      <c r="AV6" s="608"/>
      <c r="AW6" s="608"/>
      <c r="AX6" s="608"/>
      <c r="AY6" s="608"/>
      <c r="AZ6" s="608"/>
      <c r="BA6" s="608"/>
      <c r="BB6" s="608"/>
      <c r="BC6" s="608"/>
      <c r="BD6" s="608"/>
      <c r="BE6" s="608"/>
      <c r="BF6" s="609"/>
      <c r="BG6" s="610">
        <v>8327626</v>
      </c>
      <c r="BH6" s="611"/>
      <c r="BI6" s="611"/>
      <c r="BJ6" s="611"/>
      <c r="BK6" s="611"/>
      <c r="BL6" s="611"/>
      <c r="BM6" s="611"/>
      <c r="BN6" s="612"/>
      <c r="BO6" s="613">
        <v>92.6</v>
      </c>
      <c r="BP6" s="613"/>
      <c r="BQ6" s="613"/>
      <c r="BR6" s="613"/>
      <c r="BS6" s="614">
        <v>116172</v>
      </c>
      <c r="BT6" s="614"/>
      <c r="BU6" s="614"/>
      <c r="BV6" s="614"/>
      <c r="BW6" s="614"/>
      <c r="BX6" s="614"/>
      <c r="BY6" s="614"/>
      <c r="BZ6" s="614"/>
      <c r="CA6" s="614"/>
      <c r="CB6" s="618"/>
      <c r="CD6" s="596" t="s">
        <v>223</v>
      </c>
      <c r="CE6" s="597"/>
      <c r="CF6" s="597"/>
      <c r="CG6" s="597"/>
      <c r="CH6" s="597"/>
      <c r="CI6" s="597"/>
      <c r="CJ6" s="597"/>
      <c r="CK6" s="597"/>
      <c r="CL6" s="597"/>
      <c r="CM6" s="597"/>
      <c r="CN6" s="597"/>
      <c r="CO6" s="597"/>
      <c r="CP6" s="597"/>
      <c r="CQ6" s="598"/>
      <c r="CR6" s="610">
        <v>240578</v>
      </c>
      <c r="CS6" s="611"/>
      <c r="CT6" s="611"/>
      <c r="CU6" s="611"/>
      <c r="CV6" s="611"/>
      <c r="CW6" s="611"/>
      <c r="CX6" s="611"/>
      <c r="CY6" s="612"/>
      <c r="CZ6" s="604">
        <v>0.7</v>
      </c>
      <c r="DA6" s="605"/>
      <c r="DB6" s="605"/>
      <c r="DC6" s="621"/>
      <c r="DD6" s="619" t="s">
        <v>122</v>
      </c>
      <c r="DE6" s="611"/>
      <c r="DF6" s="611"/>
      <c r="DG6" s="611"/>
      <c r="DH6" s="611"/>
      <c r="DI6" s="611"/>
      <c r="DJ6" s="611"/>
      <c r="DK6" s="611"/>
      <c r="DL6" s="611"/>
      <c r="DM6" s="611"/>
      <c r="DN6" s="611"/>
      <c r="DO6" s="611"/>
      <c r="DP6" s="612"/>
      <c r="DQ6" s="619">
        <v>240161</v>
      </c>
      <c r="DR6" s="611"/>
      <c r="DS6" s="611"/>
      <c r="DT6" s="611"/>
      <c r="DU6" s="611"/>
      <c r="DV6" s="611"/>
      <c r="DW6" s="611"/>
      <c r="DX6" s="611"/>
      <c r="DY6" s="611"/>
      <c r="DZ6" s="611"/>
      <c r="EA6" s="611"/>
      <c r="EB6" s="611"/>
      <c r="EC6" s="620"/>
    </row>
    <row r="7" spans="2:143" ht="11.25" customHeight="1" x14ac:dyDescent="0.15">
      <c r="B7" s="607" t="s">
        <v>224</v>
      </c>
      <c r="C7" s="608"/>
      <c r="D7" s="608"/>
      <c r="E7" s="608"/>
      <c r="F7" s="608"/>
      <c r="G7" s="608"/>
      <c r="H7" s="608"/>
      <c r="I7" s="608"/>
      <c r="J7" s="608"/>
      <c r="K7" s="608"/>
      <c r="L7" s="608"/>
      <c r="M7" s="608"/>
      <c r="N7" s="608"/>
      <c r="O7" s="608"/>
      <c r="P7" s="608"/>
      <c r="Q7" s="609"/>
      <c r="R7" s="610">
        <v>5389</v>
      </c>
      <c r="S7" s="611"/>
      <c r="T7" s="611"/>
      <c r="U7" s="611"/>
      <c r="V7" s="611"/>
      <c r="W7" s="611"/>
      <c r="X7" s="611"/>
      <c r="Y7" s="612"/>
      <c r="Z7" s="613">
        <v>0</v>
      </c>
      <c r="AA7" s="613"/>
      <c r="AB7" s="613"/>
      <c r="AC7" s="613"/>
      <c r="AD7" s="614">
        <v>5389</v>
      </c>
      <c r="AE7" s="614"/>
      <c r="AF7" s="614"/>
      <c r="AG7" s="614"/>
      <c r="AH7" s="614"/>
      <c r="AI7" s="614"/>
      <c r="AJ7" s="614"/>
      <c r="AK7" s="614"/>
      <c r="AL7" s="615">
        <v>0</v>
      </c>
      <c r="AM7" s="616"/>
      <c r="AN7" s="616"/>
      <c r="AO7" s="617"/>
      <c r="AP7" s="607" t="s">
        <v>225</v>
      </c>
      <c r="AQ7" s="608"/>
      <c r="AR7" s="608"/>
      <c r="AS7" s="608"/>
      <c r="AT7" s="608"/>
      <c r="AU7" s="608"/>
      <c r="AV7" s="608"/>
      <c r="AW7" s="608"/>
      <c r="AX7" s="608"/>
      <c r="AY7" s="608"/>
      <c r="AZ7" s="608"/>
      <c r="BA7" s="608"/>
      <c r="BB7" s="608"/>
      <c r="BC7" s="608"/>
      <c r="BD7" s="608"/>
      <c r="BE7" s="608"/>
      <c r="BF7" s="609"/>
      <c r="BG7" s="610">
        <v>3871806</v>
      </c>
      <c r="BH7" s="611"/>
      <c r="BI7" s="611"/>
      <c r="BJ7" s="611"/>
      <c r="BK7" s="611"/>
      <c r="BL7" s="611"/>
      <c r="BM7" s="611"/>
      <c r="BN7" s="612"/>
      <c r="BO7" s="613">
        <v>43.1</v>
      </c>
      <c r="BP7" s="613"/>
      <c r="BQ7" s="613"/>
      <c r="BR7" s="613"/>
      <c r="BS7" s="614">
        <v>116172</v>
      </c>
      <c r="BT7" s="614"/>
      <c r="BU7" s="614"/>
      <c r="BV7" s="614"/>
      <c r="BW7" s="614"/>
      <c r="BX7" s="614"/>
      <c r="BY7" s="614"/>
      <c r="BZ7" s="614"/>
      <c r="CA7" s="614"/>
      <c r="CB7" s="618"/>
      <c r="CD7" s="607" t="s">
        <v>226</v>
      </c>
      <c r="CE7" s="608"/>
      <c r="CF7" s="608"/>
      <c r="CG7" s="608"/>
      <c r="CH7" s="608"/>
      <c r="CI7" s="608"/>
      <c r="CJ7" s="608"/>
      <c r="CK7" s="608"/>
      <c r="CL7" s="608"/>
      <c r="CM7" s="608"/>
      <c r="CN7" s="608"/>
      <c r="CO7" s="608"/>
      <c r="CP7" s="608"/>
      <c r="CQ7" s="609"/>
      <c r="CR7" s="610">
        <v>4111456</v>
      </c>
      <c r="CS7" s="611"/>
      <c r="CT7" s="611"/>
      <c r="CU7" s="611"/>
      <c r="CV7" s="611"/>
      <c r="CW7" s="611"/>
      <c r="CX7" s="611"/>
      <c r="CY7" s="612"/>
      <c r="CZ7" s="613">
        <v>12.1</v>
      </c>
      <c r="DA7" s="613"/>
      <c r="DB7" s="613"/>
      <c r="DC7" s="613"/>
      <c r="DD7" s="619">
        <v>329675</v>
      </c>
      <c r="DE7" s="611"/>
      <c r="DF7" s="611"/>
      <c r="DG7" s="611"/>
      <c r="DH7" s="611"/>
      <c r="DI7" s="611"/>
      <c r="DJ7" s="611"/>
      <c r="DK7" s="611"/>
      <c r="DL7" s="611"/>
      <c r="DM7" s="611"/>
      <c r="DN7" s="611"/>
      <c r="DO7" s="611"/>
      <c r="DP7" s="612"/>
      <c r="DQ7" s="619">
        <v>3511448</v>
      </c>
      <c r="DR7" s="611"/>
      <c r="DS7" s="611"/>
      <c r="DT7" s="611"/>
      <c r="DU7" s="611"/>
      <c r="DV7" s="611"/>
      <c r="DW7" s="611"/>
      <c r="DX7" s="611"/>
      <c r="DY7" s="611"/>
      <c r="DZ7" s="611"/>
      <c r="EA7" s="611"/>
      <c r="EB7" s="611"/>
      <c r="EC7" s="620"/>
    </row>
    <row r="8" spans="2:143" ht="11.25" customHeight="1" x14ac:dyDescent="0.15">
      <c r="B8" s="607" t="s">
        <v>227</v>
      </c>
      <c r="C8" s="608"/>
      <c r="D8" s="608"/>
      <c r="E8" s="608"/>
      <c r="F8" s="608"/>
      <c r="G8" s="608"/>
      <c r="H8" s="608"/>
      <c r="I8" s="608"/>
      <c r="J8" s="608"/>
      <c r="K8" s="608"/>
      <c r="L8" s="608"/>
      <c r="M8" s="608"/>
      <c r="N8" s="608"/>
      <c r="O8" s="608"/>
      <c r="P8" s="608"/>
      <c r="Q8" s="609"/>
      <c r="R8" s="610">
        <v>115951</v>
      </c>
      <c r="S8" s="611"/>
      <c r="T8" s="611"/>
      <c r="U8" s="611"/>
      <c r="V8" s="611"/>
      <c r="W8" s="611"/>
      <c r="X8" s="611"/>
      <c r="Y8" s="612"/>
      <c r="Z8" s="613">
        <v>0.3</v>
      </c>
      <c r="AA8" s="613"/>
      <c r="AB8" s="613"/>
      <c r="AC8" s="613"/>
      <c r="AD8" s="614">
        <v>115951</v>
      </c>
      <c r="AE8" s="614"/>
      <c r="AF8" s="614"/>
      <c r="AG8" s="614"/>
      <c r="AH8" s="614"/>
      <c r="AI8" s="614"/>
      <c r="AJ8" s="614"/>
      <c r="AK8" s="614"/>
      <c r="AL8" s="615">
        <v>0.7</v>
      </c>
      <c r="AM8" s="616"/>
      <c r="AN8" s="616"/>
      <c r="AO8" s="617"/>
      <c r="AP8" s="607" t="s">
        <v>228</v>
      </c>
      <c r="AQ8" s="608"/>
      <c r="AR8" s="608"/>
      <c r="AS8" s="608"/>
      <c r="AT8" s="608"/>
      <c r="AU8" s="608"/>
      <c r="AV8" s="608"/>
      <c r="AW8" s="608"/>
      <c r="AX8" s="608"/>
      <c r="AY8" s="608"/>
      <c r="AZ8" s="608"/>
      <c r="BA8" s="608"/>
      <c r="BB8" s="608"/>
      <c r="BC8" s="608"/>
      <c r="BD8" s="608"/>
      <c r="BE8" s="608"/>
      <c r="BF8" s="609"/>
      <c r="BG8" s="610">
        <v>111233</v>
      </c>
      <c r="BH8" s="611"/>
      <c r="BI8" s="611"/>
      <c r="BJ8" s="611"/>
      <c r="BK8" s="611"/>
      <c r="BL8" s="611"/>
      <c r="BM8" s="611"/>
      <c r="BN8" s="612"/>
      <c r="BO8" s="613">
        <v>1.2</v>
      </c>
      <c r="BP8" s="613"/>
      <c r="BQ8" s="613"/>
      <c r="BR8" s="613"/>
      <c r="BS8" s="614" t="s">
        <v>122</v>
      </c>
      <c r="BT8" s="614"/>
      <c r="BU8" s="614"/>
      <c r="BV8" s="614"/>
      <c r="BW8" s="614"/>
      <c r="BX8" s="614"/>
      <c r="BY8" s="614"/>
      <c r="BZ8" s="614"/>
      <c r="CA8" s="614"/>
      <c r="CB8" s="618"/>
      <c r="CD8" s="607" t="s">
        <v>229</v>
      </c>
      <c r="CE8" s="608"/>
      <c r="CF8" s="608"/>
      <c r="CG8" s="608"/>
      <c r="CH8" s="608"/>
      <c r="CI8" s="608"/>
      <c r="CJ8" s="608"/>
      <c r="CK8" s="608"/>
      <c r="CL8" s="608"/>
      <c r="CM8" s="608"/>
      <c r="CN8" s="608"/>
      <c r="CO8" s="608"/>
      <c r="CP8" s="608"/>
      <c r="CQ8" s="609"/>
      <c r="CR8" s="610">
        <v>14405816</v>
      </c>
      <c r="CS8" s="611"/>
      <c r="CT8" s="611"/>
      <c r="CU8" s="611"/>
      <c r="CV8" s="611"/>
      <c r="CW8" s="611"/>
      <c r="CX8" s="611"/>
      <c r="CY8" s="612"/>
      <c r="CZ8" s="613">
        <v>42.4</v>
      </c>
      <c r="DA8" s="613"/>
      <c r="DB8" s="613"/>
      <c r="DC8" s="613"/>
      <c r="DD8" s="619">
        <v>52631</v>
      </c>
      <c r="DE8" s="611"/>
      <c r="DF8" s="611"/>
      <c r="DG8" s="611"/>
      <c r="DH8" s="611"/>
      <c r="DI8" s="611"/>
      <c r="DJ8" s="611"/>
      <c r="DK8" s="611"/>
      <c r="DL8" s="611"/>
      <c r="DM8" s="611"/>
      <c r="DN8" s="611"/>
      <c r="DO8" s="611"/>
      <c r="DP8" s="612"/>
      <c r="DQ8" s="619">
        <v>8059413</v>
      </c>
      <c r="DR8" s="611"/>
      <c r="DS8" s="611"/>
      <c r="DT8" s="611"/>
      <c r="DU8" s="611"/>
      <c r="DV8" s="611"/>
      <c r="DW8" s="611"/>
      <c r="DX8" s="611"/>
      <c r="DY8" s="611"/>
      <c r="DZ8" s="611"/>
      <c r="EA8" s="611"/>
      <c r="EB8" s="611"/>
      <c r="EC8" s="620"/>
    </row>
    <row r="9" spans="2:143" ht="11.25" customHeight="1" x14ac:dyDescent="0.15">
      <c r="B9" s="607" t="s">
        <v>230</v>
      </c>
      <c r="C9" s="608"/>
      <c r="D9" s="608"/>
      <c r="E9" s="608"/>
      <c r="F9" s="608"/>
      <c r="G9" s="608"/>
      <c r="H9" s="608"/>
      <c r="I9" s="608"/>
      <c r="J9" s="608"/>
      <c r="K9" s="608"/>
      <c r="L9" s="608"/>
      <c r="M9" s="608"/>
      <c r="N9" s="608"/>
      <c r="O9" s="608"/>
      <c r="P9" s="608"/>
      <c r="Q9" s="609"/>
      <c r="R9" s="610">
        <v>144207</v>
      </c>
      <c r="S9" s="611"/>
      <c r="T9" s="611"/>
      <c r="U9" s="611"/>
      <c r="V9" s="611"/>
      <c r="W9" s="611"/>
      <c r="X9" s="611"/>
      <c r="Y9" s="612"/>
      <c r="Z9" s="613">
        <v>0.4</v>
      </c>
      <c r="AA9" s="613"/>
      <c r="AB9" s="613"/>
      <c r="AC9" s="613"/>
      <c r="AD9" s="614">
        <v>144207</v>
      </c>
      <c r="AE9" s="614"/>
      <c r="AF9" s="614"/>
      <c r="AG9" s="614"/>
      <c r="AH9" s="614"/>
      <c r="AI9" s="614"/>
      <c r="AJ9" s="614"/>
      <c r="AK9" s="614"/>
      <c r="AL9" s="615">
        <v>0.8</v>
      </c>
      <c r="AM9" s="616"/>
      <c r="AN9" s="616"/>
      <c r="AO9" s="617"/>
      <c r="AP9" s="607" t="s">
        <v>231</v>
      </c>
      <c r="AQ9" s="608"/>
      <c r="AR9" s="608"/>
      <c r="AS9" s="608"/>
      <c r="AT9" s="608"/>
      <c r="AU9" s="608"/>
      <c r="AV9" s="608"/>
      <c r="AW9" s="608"/>
      <c r="AX9" s="608"/>
      <c r="AY9" s="608"/>
      <c r="AZ9" s="608"/>
      <c r="BA9" s="608"/>
      <c r="BB9" s="608"/>
      <c r="BC9" s="608"/>
      <c r="BD9" s="608"/>
      <c r="BE9" s="608"/>
      <c r="BF9" s="609"/>
      <c r="BG9" s="610">
        <v>3286040</v>
      </c>
      <c r="BH9" s="611"/>
      <c r="BI9" s="611"/>
      <c r="BJ9" s="611"/>
      <c r="BK9" s="611"/>
      <c r="BL9" s="611"/>
      <c r="BM9" s="611"/>
      <c r="BN9" s="612"/>
      <c r="BO9" s="613">
        <v>36.6</v>
      </c>
      <c r="BP9" s="613"/>
      <c r="BQ9" s="613"/>
      <c r="BR9" s="613"/>
      <c r="BS9" s="614" t="s">
        <v>122</v>
      </c>
      <c r="BT9" s="614"/>
      <c r="BU9" s="614"/>
      <c r="BV9" s="614"/>
      <c r="BW9" s="614"/>
      <c r="BX9" s="614"/>
      <c r="BY9" s="614"/>
      <c r="BZ9" s="614"/>
      <c r="CA9" s="614"/>
      <c r="CB9" s="618"/>
      <c r="CD9" s="607" t="s">
        <v>232</v>
      </c>
      <c r="CE9" s="608"/>
      <c r="CF9" s="608"/>
      <c r="CG9" s="608"/>
      <c r="CH9" s="608"/>
      <c r="CI9" s="608"/>
      <c r="CJ9" s="608"/>
      <c r="CK9" s="608"/>
      <c r="CL9" s="608"/>
      <c r="CM9" s="608"/>
      <c r="CN9" s="608"/>
      <c r="CO9" s="608"/>
      <c r="CP9" s="608"/>
      <c r="CQ9" s="609"/>
      <c r="CR9" s="610">
        <v>1911470</v>
      </c>
      <c r="CS9" s="611"/>
      <c r="CT9" s="611"/>
      <c r="CU9" s="611"/>
      <c r="CV9" s="611"/>
      <c r="CW9" s="611"/>
      <c r="CX9" s="611"/>
      <c r="CY9" s="612"/>
      <c r="CZ9" s="613">
        <v>5.6</v>
      </c>
      <c r="DA9" s="613"/>
      <c r="DB9" s="613"/>
      <c r="DC9" s="613"/>
      <c r="DD9" s="619">
        <v>3040</v>
      </c>
      <c r="DE9" s="611"/>
      <c r="DF9" s="611"/>
      <c r="DG9" s="611"/>
      <c r="DH9" s="611"/>
      <c r="DI9" s="611"/>
      <c r="DJ9" s="611"/>
      <c r="DK9" s="611"/>
      <c r="DL9" s="611"/>
      <c r="DM9" s="611"/>
      <c r="DN9" s="611"/>
      <c r="DO9" s="611"/>
      <c r="DP9" s="612"/>
      <c r="DQ9" s="619">
        <v>1689926</v>
      </c>
      <c r="DR9" s="611"/>
      <c r="DS9" s="611"/>
      <c r="DT9" s="611"/>
      <c r="DU9" s="611"/>
      <c r="DV9" s="611"/>
      <c r="DW9" s="611"/>
      <c r="DX9" s="611"/>
      <c r="DY9" s="611"/>
      <c r="DZ9" s="611"/>
      <c r="EA9" s="611"/>
      <c r="EB9" s="611"/>
      <c r="EC9" s="620"/>
    </row>
    <row r="10" spans="2:143" ht="11.25" customHeight="1" x14ac:dyDescent="0.15">
      <c r="B10" s="607" t="s">
        <v>233</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234</v>
      </c>
      <c r="AQ10" s="608"/>
      <c r="AR10" s="608"/>
      <c r="AS10" s="608"/>
      <c r="AT10" s="608"/>
      <c r="AU10" s="608"/>
      <c r="AV10" s="608"/>
      <c r="AW10" s="608"/>
      <c r="AX10" s="608"/>
      <c r="AY10" s="608"/>
      <c r="AZ10" s="608"/>
      <c r="BA10" s="608"/>
      <c r="BB10" s="608"/>
      <c r="BC10" s="608"/>
      <c r="BD10" s="608"/>
      <c r="BE10" s="608"/>
      <c r="BF10" s="609"/>
      <c r="BG10" s="610">
        <v>166037</v>
      </c>
      <c r="BH10" s="611"/>
      <c r="BI10" s="611"/>
      <c r="BJ10" s="611"/>
      <c r="BK10" s="611"/>
      <c r="BL10" s="611"/>
      <c r="BM10" s="611"/>
      <c r="BN10" s="612"/>
      <c r="BO10" s="613">
        <v>1.8</v>
      </c>
      <c r="BP10" s="613"/>
      <c r="BQ10" s="613"/>
      <c r="BR10" s="613"/>
      <c r="BS10" s="614">
        <v>27741</v>
      </c>
      <c r="BT10" s="614"/>
      <c r="BU10" s="614"/>
      <c r="BV10" s="614"/>
      <c r="BW10" s="614"/>
      <c r="BX10" s="614"/>
      <c r="BY10" s="614"/>
      <c r="BZ10" s="614"/>
      <c r="CA10" s="614"/>
      <c r="CB10" s="618"/>
      <c r="CD10" s="607" t="s">
        <v>235</v>
      </c>
      <c r="CE10" s="608"/>
      <c r="CF10" s="608"/>
      <c r="CG10" s="608"/>
      <c r="CH10" s="608"/>
      <c r="CI10" s="608"/>
      <c r="CJ10" s="608"/>
      <c r="CK10" s="608"/>
      <c r="CL10" s="608"/>
      <c r="CM10" s="608"/>
      <c r="CN10" s="608"/>
      <c r="CO10" s="608"/>
      <c r="CP10" s="608"/>
      <c r="CQ10" s="609"/>
      <c r="CR10" s="610">
        <v>35689</v>
      </c>
      <c r="CS10" s="611"/>
      <c r="CT10" s="611"/>
      <c r="CU10" s="611"/>
      <c r="CV10" s="611"/>
      <c r="CW10" s="611"/>
      <c r="CX10" s="611"/>
      <c r="CY10" s="612"/>
      <c r="CZ10" s="613">
        <v>0.1</v>
      </c>
      <c r="DA10" s="613"/>
      <c r="DB10" s="613"/>
      <c r="DC10" s="613"/>
      <c r="DD10" s="619">
        <v>2370</v>
      </c>
      <c r="DE10" s="611"/>
      <c r="DF10" s="611"/>
      <c r="DG10" s="611"/>
      <c r="DH10" s="611"/>
      <c r="DI10" s="611"/>
      <c r="DJ10" s="611"/>
      <c r="DK10" s="611"/>
      <c r="DL10" s="611"/>
      <c r="DM10" s="611"/>
      <c r="DN10" s="611"/>
      <c r="DO10" s="611"/>
      <c r="DP10" s="612"/>
      <c r="DQ10" s="619">
        <v>34388</v>
      </c>
      <c r="DR10" s="611"/>
      <c r="DS10" s="611"/>
      <c r="DT10" s="611"/>
      <c r="DU10" s="611"/>
      <c r="DV10" s="611"/>
      <c r="DW10" s="611"/>
      <c r="DX10" s="611"/>
      <c r="DY10" s="611"/>
      <c r="DZ10" s="611"/>
      <c r="EA10" s="611"/>
      <c r="EB10" s="611"/>
      <c r="EC10" s="620"/>
    </row>
    <row r="11" spans="2:143" ht="11.25" customHeight="1" x14ac:dyDescent="0.15">
      <c r="B11" s="607" t="s">
        <v>236</v>
      </c>
      <c r="C11" s="608"/>
      <c r="D11" s="608"/>
      <c r="E11" s="608"/>
      <c r="F11" s="608"/>
      <c r="G11" s="608"/>
      <c r="H11" s="608"/>
      <c r="I11" s="608"/>
      <c r="J11" s="608"/>
      <c r="K11" s="608"/>
      <c r="L11" s="608"/>
      <c r="M11" s="608"/>
      <c r="N11" s="608"/>
      <c r="O11" s="608"/>
      <c r="P11" s="608"/>
      <c r="Q11" s="609"/>
      <c r="R11" s="610">
        <v>1729995</v>
      </c>
      <c r="S11" s="611"/>
      <c r="T11" s="611"/>
      <c r="U11" s="611"/>
      <c r="V11" s="611"/>
      <c r="W11" s="611"/>
      <c r="X11" s="611"/>
      <c r="Y11" s="612"/>
      <c r="Z11" s="615">
        <v>5.0999999999999996</v>
      </c>
      <c r="AA11" s="616"/>
      <c r="AB11" s="616"/>
      <c r="AC11" s="622"/>
      <c r="AD11" s="619">
        <v>1729995</v>
      </c>
      <c r="AE11" s="611"/>
      <c r="AF11" s="611"/>
      <c r="AG11" s="611"/>
      <c r="AH11" s="611"/>
      <c r="AI11" s="611"/>
      <c r="AJ11" s="611"/>
      <c r="AK11" s="612"/>
      <c r="AL11" s="615">
        <v>9.9</v>
      </c>
      <c r="AM11" s="616"/>
      <c r="AN11" s="616"/>
      <c r="AO11" s="617"/>
      <c r="AP11" s="607" t="s">
        <v>237</v>
      </c>
      <c r="AQ11" s="608"/>
      <c r="AR11" s="608"/>
      <c r="AS11" s="608"/>
      <c r="AT11" s="608"/>
      <c r="AU11" s="608"/>
      <c r="AV11" s="608"/>
      <c r="AW11" s="608"/>
      <c r="AX11" s="608"/>
      <c r="AY11" s="608"/>
      <c r="AZ11" s="608"/>
      <c r="BA11" s="608"/>
      <c r="BB11" s="608"/>
      <c r="BC11" s="608"/>
      <c r="BD11" s="608"/>
      <c r="BE11" s="608"/>
      <c r="BF11" s="609"/>
      <c r="BG11" s="610">
        <v>308496</v>
      </c>
      <c r="BH11" s="611"/>
      <c r="BI11" s="611"/>
      <c r="BJ11" s="611"/>
      <c r="BK11" s="611"/>
      <c r="BL11" s="611"/>
      <c r="BM11" s="611"/>
      <c r="BN11" s="612"/>
      <c r="BO11" s="613">
        <v>3.4</v>
      </c>
      <c r="BP11" s="613"/>
      <c r="BQ11" s="613"/>
      <c r="BR11" s="613"/>
      <c r="BS11" s="614">
        <v>88431</v>
      </c>
      <c r="BT11" s="614"/>
      <c r="BU11" s="614"/>
      <c r="BV11" s="614"/>
      <c r="BW11" s="614"/>
      <c r="BX11" s="614"/>
      <c r="BY11" s="614"/>
      <c r="BZ11" s="614"/>
      <c r="CA11" s="614"/>
      <c r="CB11" s="618"/>
      <c r="CD11" s="607" t="s">
        <v>238</v>
      </c>
      <c r="CE11" s="608"/>
      <c r="CF11" s="608"/>
      <c r="CG11" s="608"/>
      <c r="CH11" s="608"/>
      <c r="CI11" s="608"/>
      <c r="CJ11" s="608"/>
      <c r="CK11" s="608"/>
      <c r="CL11" s="608"/>
      <c r="CM11" s="608"/>
      <c r="CN11" s="608"/>
      <c r="CO11" s="608"/>
      <c r="CP11" s="608"/>
      <c r="CQ11" s="609"/>
      <c r="CR11" s="610">
        <v>133353</v>
      </c>
      <c r="CS11" s="611"/>
      <c r="CT11" s="611"/>
      <c r="CU11" s="611"/>
      <c r="CV11" s="611"/>
      <c r="CW11" s="611"/>
      <c r="CX11" s="611"/>
      <c r="CY11" s="612"/>
      <c r="CZ11" s="613">
        <v>0.4</v>
      </c>
      <c r="DA11" s="613"/>
      <c r="DB11" s="613"/>
      <c r="DC11" s="613"/>
      <c r="DD11" s="619">
        <v>16317</v>
      </c>
      <c r="DE11" s="611"/>
      <c r="DF11" s="611"/>
      <c r="DG11" s="611"/>
      <c r="DH11" s="611"/>
      <c r="DI11" s="611"/>
      <c r="DJ11" s="611"/>
      <c r="DK11" s="611"/>
      <c r="DL11" s="611"/>
      <c r="DM11" s="611"/>
      <c r="DN11" s="611"/>
      <c r="DO11" s="611"/>
      <c r="DP11" s="612"/>
      <c r="DQ11" s="619">
        <v>87420</v>
      </c>
      <c r="DR11" s="611"/>
      <c r="DS11" s="611"/>
      <c r="DT11" s="611"/>
      <c r="DU11" s="611"/>
      <c r="DV11" s="611"/>
      <c r="DW11" s="611"/>
      <c r="DX11" s="611"/>
      <c r="DY11" s="611"/>
      <c r="DZ11" s="611"/>
      <c r="EA11" s="611"/>
      <c r="EB11" s="611"/>
      <c r="EC11" s="620"/>
    </row>
    <row r="12" spans="2:143" ht="11.25" customHeight="1" x14ac:dyDescent="0.15">
      <c r="B12" s="607" t="s">
        <v>239</v>
      </c>
      <c r="C12" s="608"/>
      <c r="D12" s="608"/>
      <c r="E12" s="608"/>
      <c r="F12" s="608"/>
      <c r="G12" s="608"/>
      <c r="H12" s="608"/>
      <c r="I12" s="608"/>
      <c r="J12" s="608"/>
      <c r="K12" s="608"/>
      <c r="L12" s="608"/>
      <c r="M12" s="608"/>
      <c r="N12" s="608"/>
      <c r="O12" s="608"/>
      <c r="P12" s="608"/>
      <c r="Q12" s="609"/>
      <c r="R12" s="610">
        <v>44561</v>
      </c>
      <c r="S12" s="611"/>
      <c r="T12" s="611"/>
      <c r="U12" s="611"/>
      <c r="V12" s="611"/>
      <c r="W12" s="611"/>
      <c r="X12" s="611"/>
      <c r="Y12" s="612"/>
      <c r="Z12" s="613">
        <v>0.1</v>
      </c>
      <c r="AA12" s="613"/>
      <c r="AB12" s="613"/>
      <c r="AC12" s="613"/>
      <c r="AD12" s="614">
        <v>44561</v>
      </c>
      <c r="AE12" s="614"/>
      <c r="AF12" s="614"/>
      <c r="AG12" s="614"/>
      <c r="AH12" s="614"/>
      <c r="AI12" s="614"/>
      <c r="AJ12" s="614"/>
      <c r="AK12" s="614"/>
      <c r="AL12" s="615">
        <v>0.3</v>
      </c>
      <c r="AM12" s="616"/>
      <c r="AN12" s="616"/>
      <c r="AO12" s="617"/>
      <c r="AP12" s="607" t="s">
        <v>240</v>
      </c>
      <c r="AQ12" s="608"/>
      <c r="AR12" s="608"/>
      <c r="AS12" s="608"/>
      <c r="AT12" s="608"/>
      <c r="AU12" s="608"/>
      <c r="AV12" s="608"/>
      <c r="AW12" s="608"/>
      <c r="AX12" s="608"/>
      <c r="AY12" s="608"/>
      <c r="AZ12" s="608"/>
      <c r="BA12" s="608"/>
      <c r="BB12" s="608"/>
      <c r="BC12" s="608"/>
      <c r="BD12" s="608"/>
      <c r="BE12" s="608"/>
      <c r="BF12" s="609"/>
      <c r="BG12" s="610">
        <v>3842612</v>
      </c>
      <c r="BH12" s="611"/>
      <c r="BI12" s="611"/>
      <c r="BJ12" s="611"/>
      <c r="BK12" s="611"/>
      <c r="BL12" s="611"/>
      <c r="BM12" s="611"/>
      <c r="BN12" s="612"/>
      <c r="BO12" s="613">
        <v>42.7</v>
      </c>
      <c r="BP12" s="613"/>
      <c r="BQ12" s="613"/>
      <c r="BR12" s="613"/>
      <c r="BS12" s="614" t="s">
        <v>122</v>
      </c>
      <c r="BT12" s="614"/>
      <c r="BU12" s="614"/>
      <c r="BV12" s="614"/>
      <c r="BW12" s="614"/>
      <c r="BX12" s="614"/>
      <c r="BY12" s="614"/>
      <c r="BZ12" s="614"/>
      <c r="CA12" s="614"/>
      <c r="CB12" s="618"/>
      <c r="CD12" s="607" t="s">
        <v>241</v>
      </c>
      <c r="CE12" s="608"/>
      <c r="CF12" s="608"/>
      <c r="CG12" s="608"/>
      <c r="CH12" s="608"/>
      <c r="CI12" s="608"/>
      <c r="CJ12" s="608"/>
      <c r="CK12" s="608"/>
      <c r="CL12" s="608"/>
      <c r="CM12" s="608"/>
      <c r="CN12" s="608"/>
      <c r="CO12" s="608"/>
      <c r="CP12" s="608"/>
      <c r="CQ12" s="609"/>
      <c r="CR12" s="610">
        <v>598289</v>
      </c>
      <c r="CS12" s="611"/>
      <c r="CT12" s="611"/>
      <c r="CU12" s="611"/>
      <c r="CV12" s="611"/>
      <c r="CW12" s="611"/>
      <c r="CX12" s="611"/>
      <c r="CY12" s="612"/>
      <c r="CZ12" s="613">
        <v>1.8</v>
      </c>
      <c r="DA12" s="613"/>
      <c r="DB12" s="613"/>
      <c r="DC12" s="613"/>
      <c r="DD12" s="619">
        <v>1850</v>
      </c>
      <c r="DE12" s="611"/>
      <c r="DF12" s="611"/>
      <c r="DG12" s="611"/>
      <c r="DH12" s="611"/>
      <c r="DI12" s="611"/>
      <c r="DJ12" s="611"/>
      <c r="DK12" s="611"/>
      <c r="DL12" s="611"/>
      <c r="DM12" s="611"/>
      <c r="DN12" s="611"/>
      <c r="DO12" s="611"/>
      <c r="DP12" s="612"/>
      <c r="DQ12" s="619">
        <v>340297</v>
      </c>
      <c r="DR12" s="611"/>
      <c r="DS12" s="611"/>
      <c r="DT12" s="611"/>
      <c r="DU12" s="611"/>
      <c r="DV12" s="611"/>
      <c r="DW12" s="611"/>
      <c r="DX12" s="611"/>
      <c r="DY12" s="611"/>
      <c r="DZ12" s="611"/>
      <c r="EA12" s="611"/>
      <c r="EB12" s="611"/>
      <c r="EC12" s="620"/>
    </row>
    <row r="13" spans="2:143" ht="11.25" customHeight="1" x14ac:dyDescent="0.15">
      <c r="B13" s="607" t="s">
        <v>242</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243</v>
      </c>
      <c r="AQ13" s="608"/>
      <c r="AR13" s="608"/>
      <c r="AS13" s="608"/>
      <c r="AT13" s="608"/>
      <c r="AU13" s="608"/>
      <c r="AV13" s="608"/>
      <c r="AW13" s="608"/>
      <c r="AX13" s="608"/>
      <c r="AY13" s="608"/>
      <c r="AZ13" s="608"/>
      <c r="BA13" s="608"/>
      <c r="BB13" s="608"/>
      <c r="BC13" s="608"/>
      <c r="BD13" s="608"/>
      <c r="BE13" s="608"/>
      <c r="BF13" s="609"/>
      <c r="BG13" s="610">
        <v>3831787</v>
      </c>
      <c r="BH13" s="611"/>
      <c r="BI13" s="611"/>
      <c r="BJ13" s="611"/>
      <c r="BK13" s="611"/>
      <c r="BL13" s="611"/>
      <c r="BM13" s="611"/>
      <c r="BN13" s="612"/>
      <c r="BO13" s="613">
        <v>42.6</v>
      </c>
      <c r="BP13" s="613"/>
      <c r="BQ13" s="613"/>
      <c r="BR13" s="613"/>
      <c r="BS13" s="614" t="s">
        <v>122</v>
      </c>
      <c r="BT13" s="614"/>
      <c r="BU13" s="614"/>
      <c r="BV13" s="614"/>
      <c r="BW13" s="614"/>
      <c r="BX13" s="614"/>
      <c r="BY13" s="614"/>
      <c r="BZ13" s="614"/>
      <c r="CA13" s="614"/>
      <c r="CB13" s="618"/>
      <c r="CD13" s="607" t="s">
        <v>244</v>
      </c>
      <c r="CE13" s="608"/>
      <c r="CF13" s="608"/>
      <c r="CG13" s="608"/>
      <c r="CH13" s="608"/>
      <c r="CI13" s="608"/>
      <c r="CJ13" s="608"/>
      <c r="CK13" s="608"/>
      <c r="CL13" s="608"/>
      <c r="CM13" s="608"/>
      <c r="CN13" s="608"/>
      <c r="CO13" s="608"/>
      <c r="CP13" s="608"/>
      <c r="CQ13" s="609"/>
      <c r="CR13" s="610">
        <v>4652858</v>
      </c>
      <c r="CS13" s="611"/>
      <c r="CT13" s="611"/>
      <c r="CU13" s="611"/>
      <c r="CV13" s="611"/>
      <c r="CW13" s="611"/>
      <c r="CX13" s="611"/>
      <c r="CY13" s="612"/>
      <c r="CZ13" s="613">
        <v>13.7</v>
      </c>
      <c r="DA13" s="613"/>
      <c r="DB13" s="613"/>
      <c r="DC13" s="613"/>
      <c r="DD13" s="619">
        <v>3176968</v>
      </c>
      <c r="DE13" s="611"/>
      <c r="DF13" s="611"/>
      <c r="DG13" s="611"/>
      <c r="DH13" s="611"/>
      <c r="DI13" s="611"/>
      <c r="DJ13" s="611"/>
      <c r="DK13" s="611"/>
      <c r="DL13" s="611"/>
      <c r="DM13" s="611"/>
      <c r="DN13" s="611"/>
      <c r="DO13" s="611"/>
      <c r="DP13" s="612"/>
      <c r="DQ13" s="619">
        <v>1493683</v>
      </c>
      <c r="DR13" s="611"/>
      <c r="DS13" s="611"/>
      <c r="DT13" s="611"/>
      <c r="DU13" s="611"/>
      <c r="DV13" s="611"/>
      <c r="DW13" s="611"/>
      <c r="DX13" s="611"/>
      <c r="DY13" s="611"/>
      <c r="DZ13" s="611"/>
      <c r="EA13" s="611"/>
      <c r="EB13" s="611"/>
      <c r="EC13" s="620"/>
    </row>
    <row r="14" spans="2:143" ht="11.25" customHeight="1" x14ac:dyDescent="0.15">
      <c r="B14" s="607" t="s">
        <v>245</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246</v>
      </c>
      <c r="AQ14" s="608"/>
      <c r="AR14" s="608"/>
      <c r="AS14" s="608"/>
      <c r="AT14" s="608"/>
      <c r="AU14" s="608"/>
      <c r="AV14" s="608"/>
      <c r="AW14" s="608"/>
      <c r="AX14" s="608"/>
      <c r="AY14" s="608"/>
      <c r="AZ14" s="608"/>
      <c r="BA14" s="608"/>
      <c r="BB14" s="608"/>
      <c r="BC14" s="608"/>
      <c r="BD14" s="608"/>
      <c r="BE14" s="608"/>
      <c r="BF14" s="609"/>
      <c r="BG14" s="610">
        <v>183775</v>
      </c>
      <c r="BH14" s="611"/>
      <c r="BI14" s="611"/>
      <c r="BJ14" s="611"/>
      <c r="BK14" s="611"/>
      <c r="BL14" s="611"/>
      <c r="BM14" s="611"/>
      <c r="BN14" s="612"/>
      <c r="BO14" s="613">
        <v>2</v>
      </c>
      <c r="BP14" s="613"/>
      <c r="BQ14" s="613"/>
      <c r="BR14" s="613"/>
      <c r="BS14" s="614" t="s">
        <v>122</v>
      </c>
      <c r="BT14" s="614"/>
      <c r="BU14" s="614"/>
      <c r="BV14" s="614"/>
      <c r="BW14" s="614"/>
      <c r="BX14" s="614"/>
      <c r="BY14" s="614"/>
      <c r="BZ14" s="614"/>
      <c r="CA14" s="614"/>
      <c r="CB14" s="618"/>
      <c r="CD14" s="607" t="s">
        <v>247</v>
      </c>
      <c r="CE14" s="608"/>
      <c r="CF14" s="608"/>
      <c r="CG14" s="608"/>
      <c r="CH14" s="608"/>
      <c r="CI14" s="608"/>
      <c r="CJ14" s="608"/>
      <c r="CK14" s="608"/>
      <c r="CL14" s="608"/>
      <c r="CM14" s="608"/>
      <c r="CN14" s="608"/>
      <c r="CO14" s="608"/>
      <c r="CP14" s="608"/>
      <c r="CQ14" s="609"/>
      <c r="CR14" s="610">
        <v>1198074</v>
      </c>
      <c r="CS14" s="611"/>
      <c r="CT14" s="611"/>
      <c r="CU14" s="611"/>
      <c r="CV14" s="611"/>
      <c r="CW14" s="611"/>
      <c r="CX14" s="611"/>
      <c r="CY14" s="612"/>
      <c r="CZ14" s="613">
        <v>3.5</v>
      </c>
      <c r="DA14" s="613"/>
      <c r="DB14" s="613"/>
      <c r="DC14" s="613"/>
      <c r="DD14" s="619">
        <v>214902</v>
      </c>
      <c r="DE14" s="611"/>
      <c r="DF14" s="611"/>
      <c r="DG14" s="611"/>
      <c r="DH14" s="611"/>
      <c r="DI14" s="611"/>
      <c r="DJ14" s="611"/>
      <c r="DK14" s="611"/>
      <c r="DL14" s="611"/>
      <c r="DM14" s="611"/>
      <c r="DN14" s="611"/>
      <c r="DO14" s="611"/>
      <c r="DP14" s="612"/>
      <c r="DQ14" s="619">
        <v>994707</v>
      </c>
      <c r="DR14" s="611"/>
      <c r="DS14" s="611"/>
      <c r="DT14" s="611"/>
      <c r="DU14" s="611"/>
      <c r="DV14" s="611"/>
      <c r="DW14" s="611"/>
      <c r="DX14" s="611"/>
      <c r="DY14" s="611"/>
      <c r="DZ14" s="611"/>
      <c r="EA14" s="611"/>
      <c r="EB14" s="611"/>
      <c r="EC14" s="620"/>
    </row>
    <row r="15" spans="2:143" ht="11.25" customHeight="1" x14ac:dyDescent="0.15">
      <c r="B15" s="607" t="s">
        <v>248</v>
      </c>
      <c r="C15" s="608"/>
      <c r="D15" s="608"/>
      <c r="E15" s="608"/>
      <c r="F15" s="608"/>
      <c r="G15" s="608"/>
      <c r="H15" s="608"/>
      <c r="I15" s="608"/>
      <c r="J15" s="608"/>
      <c r="K15" s="608"/>
      <c r="L15" s="608"/>
      <c r="M15" s="608"/>
      <c r="N15" s="608"/>
      <c r="O15" s="608"/>
      <c r="P15" s="608"/>
      <c r="Q15" s="609"/>
      <c r="R15" s="610">
        <v>33546</v>
      </c>
      <c r="S15" s="611"/>
      <c r="T15" s="611"/>
      <c r="U15" s="611"/>
      <c r="V15" s="611"/>
      <c r="W15" s="611"/>
      <c r="X15" s="611"/>
      <c r="Y15" s="612"/>
      <c r="Z15" s="613">
        <v>0.1</v>
      </c>
      <c r="AA15" s="613"/>
      <c r="AB15" s="613"/>
      <c r="AC15" s="613"/>
      <c r="AD15" s="614">
        <v>33546</v>
      </c>
      <c r="AE15" s="614"/>
      <c r="AF15" s="614"/>
      <c r="AG15" s="614"/>
      <c r="AH15" s="614"/>
      <c r="AI15" s="614"/>
      <c r="AJ15" s="614"/>
      <c r="AK15" s="614"/>
      <c r="AL15" s="615">
        <v>0.2</v>
      </c>
      <c r="AM15" s="616"/>
      <c r="AN15" s="616"/>
      <c r="AO15" s="617"/>
      <c r="AP15" s="607" t="s">
        <v>249</v>
      </c>
      <c r="AQ15" s="608"/>
      <c r="AR15" s="608"/>
      <c r="AS15" s="608"/>
      <c r="AT15" s="608"/>
      <c r="AU15" s="608"/>
      <c r="AV15" s="608"/>
      <c r="AW15" s="608"/>
      <c r="AX15" s="608"/>
      <c r="AY15" s="608"/>
      <c r="AZ15" s="608"/>
      <c r="BA15" s="608"/>
      <c r="BB15" s="608"/>
      <c r="BC15" s="608"/>
      <c r="BD15" s="608"/>
      <c r="BE15" s="608"/>
      <c r="BF15" s="609"/>
      <c r="BG15" s="610">
        <v>429433</v>
      </c>
      <c r="BH15" s="611"/>
      <c r="BI15" s="611"/>
      <c r="BJ15" s="611"/>
      <c r="BK15" s="611"/>
      <c r="BL15" s="611"/>
      <c r="BM15" s="611"/>
      <c r="BN15" s="612"/>
      <c r="BO15" s="613">
        <v>4.8</v>
      </c>
      <c r="BP15" s="613"/>
      <c r="BQ15" s="613"/>
      <c r="BR15" s="613"/>
      <c r="BS15" s="614" t="s">
        <v>122</v>
      </c>
      <c r="BT15" s="614"/>
      <c r="BU15" s="614"/>
      <c r="BV15" s="614"/>
      <c r="BW15" s="614"/>
      <c r="BX15" s="614"/>
      <c r="BY15" s="614"/>
      <c r="BZ15" s="614"/>
      <c r="CA15" s="614"/>
      <c r="CB15" s="618"/>
      <c r="CD15" s="607" t="s">
        <v>250</v>
      </c>
      <c r="CE15" s="608"/>
      <c r="CF15" s="608"/>
      <c r="CG15" s="608"/>
      <c r="CH15" s="608"/>
      <c r="CI15" s="608"/>
      <c r="CJ15" s="608"/>
      <c r="CK15" s="608"/>
      <c r="CL15" s="608"/>
      <c r="CM15" s="608"/>
      <c r="CN15" s="608"/>
      <c r="CO15" s="608"/>
      <c r="CP15" s="608"/>
      <c r="CQ15" s="609"/>
      <c r="CR15" s="610">
        <v>3316781</v>
      </c>
      <c r="CS15" s="611"/>
      <c r="CT15" s="611"/>
      <c r="CU15" s="611"/>
      <c r="CV15" s="611"/>
      <c r="CW15" s="611"/>
      <c r="CX15" s="611"/>
      <c r="CY15" s="612"/>
      <c r="CZ15" s="613">
        <v>9.8000000000000007</v>
      </c>
      <c r="DA15" s="613"/>
      <c r="DB15" s="613"/>
      <c r="DC15" s="613"/>
      <c r="DD15" s="619">
        <v>883946</v>
      </c>
      <c r="DE15" s="611"/>
      <c r="DF15" s="611"/>
      <c r="DG15" s="611"/>
      <c r="DH15" s="611"/>
      <c r="DI15" s="611"/>
      <c r="DJ15" s="611"/>
      <c r="DK15" s="611"/>
      <c r="DL15" s="611"/>
      <c r="DM15" s="611"/>
      <c r="DN15" s="611"/>
      <c r="DO15" s="611"/>
      <c r="DP15" s="612"/>
      <c r="DQ15" s="619">
        <v>1946812</v>
      </c>
      <c r="DR15" s="611"/>
      <c r="DS15" s="611"/>
      <c r="DT15" s="611"/>
      <c r="DU15" s="611"/>
      <c r="DV15" s="611"/>
      <c r="DW15" s="611"/>
      <c r="DX15" s="611"/>
      <c r="DY15" s="611"/>
      <c r="DZ15" s="611"/>
      <c r="EA15" s="611"/>
      <c r="EB15" s="611"/>
      <c r="EC15" s="620"/>
    </row>
    <row r="16" spans="2:143" ht="11.25" customHeight="1" x14ac:dyDescent="0.15">
      <c r="B16" s="607" t="s">
        <v>251</v>
      </c>
      <c r="C16" s="608"/>
      <c r="D16" s="608"/>
      <c r="E16" s="608"/>
      <c r="F16" s="608"/>
      <c r="G16" s="608"/>
      <c r="H16" s="608"/>
      <c r="I16" s="608"/>
      <c r="J16" s="608"/>
      <c r="K16" s="608"/>
      <c r="L16" s="608"/>
      <c r="M16" s="608"/>
      <c r="N16" s="608"/>
      <c r="O16" s="608"/>
      <c r="P16" s="608"/>
      <c r="Q16" s="609"/>
      <c r="R16" s="610">
        <v>142616</v>
      </c>
      <c r="S16" s="611"/>
      <c r="T16" s="611"/>
      <c r="U16" s="611"/>
      <c r="V16" s="611"/>
      <c r="W16" s="611"/>
      <c r="X16" s="611"/>
      <c r="Y16" s="612"/>
      <c r="Z16" s="613">
        <v>0.4</v>
      </c>
      <c r="AA16" s="613"/>
      <c r="AB16" s="613"/>
      <c r="AC16" s="613"/>
      <c r="AD16" s="614">
        <v>142616</v>
      </c>
      <c r="AE16" s="614"/>
      <c r="AF16" s="614"/>
      <c r="AG16" s="614"/>
      <c r="AH16" s="614"/>
      <c r="AI16" s="614"/>
      <c r="AJ16" s="614"/>
      <c r="AK16" s="614"/>
      <c r="AL16" s="615">
        <v>0.8</v>
      </c>
      <c r="AM16" s="616"/>
      <c r="AN16" s="616"/>
      <c r="AO16" s="617"/>
      <c r="AP16" s="607" t="s">
        <v>252</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253</v>
      </c>
      <c r="CE16" s="608"/>
      <c r="CF16" s="608"/>
      <c r="CG16" s="608"/>
      <c r="CH16" s="608"/>
      <c r="CI16" s="608"/>
      <c r="CJ16" s="608"/>
      <c r="CK16" s="608"/>
      <c r="CL16" s="608"/>
      <c r="CM16" s="608"/>
      <c r="CN16" s="608"/>
      <c r="CO16" s="608"/>
      <c r="CP16" s="608"/>
      <c r="CQ16" s="609"/>
      <c r="CR16" s="610" t="s">
        <v>122</v>
      </c>
      <c r="CS16" s="611"/>
      <c r="CT16" s="611"/>
      <c r="CU16" s="611"/>
      <c r="CV16" s="611"/>
      <c r="CW16" s="611"/>
      <c r="CX16" s="611"/>
      <c r="CY16" s="612"/>
      <c r="CZ16" s="613" t="s">
        <v>122</v>
      </c>
      <c r="DA16" s="613"/>
      <c r="DB16" s="613"/>
      <c r="DC16" s="613"/>
      <c r="DD16" s="619" t="s">
        <v>122</v>
      </c>
      <c r="DE16" s="611"/>
      <c r="DF16" s="611"/>
      <c r="DG16" s="611"/>
      <c r="DH16" s="611"/>
      <c r="DI16" s="611"/>
      <c r="DJ16" s="611"/>
      <c r="DK16" s="611"/>
      <c r="DL16" s="611"/>
      <c r="DM16" s="611"/>
      <c r="DN16" s="611"/>
      <c r="DO16" s="611"/>
      <c r="DP16" s="612"/>
      <c r="DQ16" s="619" t="s">
        <v>122</v>
      </c>
      <c r="DR16" s="611"/>
      <c r="DS16" s="611"/>
      <c r="DT16" s="611"/>
      <c r="DU16" s="611"/>
      <c r="DV16" s="611"/>
      <c r="DW16" s="611"/>
      <c r="DX16" s="611"/>
      <c r="DY16" s="611"/>
      <c r="DZ16" s="611"/>
      <c r="EA16" s="611"/>
      <c r="EB16" s="611"/>
      <c r="EC16" s="620"/>
    </row>
    <row r="17" spans="2:133" ht="11.25" customHeight="1" x14ac:dyDescent="0.15">
      <c r="B17" s="607" t="s">
        <v>254</v>
      </c>
      <c r="C17" s="608"/>
      <c r="D17" s="608"/>
      <c r="E17" s="608"/>
      <c r="F17" s="608"/>
      <c r="G17" s="608"/>
      <c r="H17" s="608"/>
      <c r="I17" s="608"/>
      <c r="J17" s="608"/>
      <c r="K17" s="608"/>
      <c r="L17" s="608"/>
      <c r="M17" s="608"/>
      <c r="N17" s="608"/>
      <c r="O17" s="608"/>
      <c r="P17" s="608"/>
      <c r="Q17" s="609"/>
      <c r="R17" s="610">
        <v>406772</v>
      </c>
      <c r="S17" s="611"/>
      <c r="T17" s="611"/>
      <c r="U17" s="611"/>
      <c r="V17" s="611"/>
      <c r="W17" s="611"/>
      <c r="X17" s="611"/>
      <c r="Y17" s="612"/>
      <c r="Z17" s="613">
        <v>1.2</v>
      </c>
      <c r="AA17" s="613"/>
      <c r="AB17" s="613"/>
      <c r="AC17" s="613"/>
      <c r="AD17" s="614">
        <v>406772</v>
      </c>
      <c r="AE17" s="614"/>
      <c r="AF17" s="614"/>
      <c r="AG17" s="614"/>
      <c r="AH17" s="614"/>
      <c r="AI17" s="614"/>
      <c r="AJ17" s="614"/>
      <c r="AK17" s="614"/>
      <c r="AL17" s="615">
        <v>2.2999999999999998</v>
      </c>
      <c r="AM17" s="616"/>
      <c r="AN17" s="616"/>
      <c r="AO17" s="617"/>
      <c r="AP17" s="607" t="s">
        <v>255</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256</v>
      </c>
      <c r="CE17" s="608"/>
      <c r="CF17" s="608"/>
      <c r="CG17" s="608"/>
      <c r="CH17" s="608"/>
      <c r="CI17" s="608"/>
      <c r="CJ17" s="608"/>
      <c r="CK17" s="608"/>
      <c r="CL17" s="608"/>
      <c r="CM17" s="608"/>
      <c r="CN17" s="608"/>
      <c r="CO17" s="608"/>
      <c r="CP17" s="608"/>
      <c r="CQ17" s="609"/>
      <c r="CR17" s="610">
        <v>3345884</v>
      </c>
      <c r="CS17" s="611"/>
      <c r="CT17" s="611"/>
      <c r="CU17" s="611"/>
      <c r="CV17" s="611"/>
      <c r="CW17" s="611"/>
      <c r="CX17" s="611"/>
      <c r="CY17" s="612"/>
      <c r="CZ17" s="613">
        <v>9.9</v>
      </c>
      <c r="DA17" s="613"/>
      <c r="DB17" s="613"/>
      <c r="DC17" s="613"/>
      <c r="DD17" s="619" t="s">
        <v>122</v>
      </c>
      <c r="DE17" s="611"/>
      <c r="DF17" s="611"/>
      <c r="DG17" s="611"/>
      <c r="DH17" s="611"/>
      <c r="DI17" s="611"/>
      <c r="DJ17" s="611"/>
      <c r="DK17" s="611"/>
      <c r="DL17" s="611"/>
      <c r="DM17" s="611"/>
      <c r="DN17" s="611"/>
      <c r="DO17" s="611"/>
      <c r="DP17" s="612"/>
      <c r="DQ17" s="619">
        <v>3345884</v>
      </c>
      <c r="DR17" s="611"/>
      <c r="DS17" s="611"/>
      <c r="DT17" s="611"/>
      <c r="DU17" s="611"/>
      <c r="DV17" s="611"/>
      <c r="DW17" s="611"/>
      <c r="DX17" s="611"/>
      <c r="DY17" s="611"/>
      <c r="DZ17" s="611"/>
      <c r="EA17" s="611"/>
      <c r="EB17" s="611"/>
      <c r="EC17" s="620"/>
    </row>
    <row r="18" spans="2:133" ht="11.25" customHeight="1" x14ac:dyDescent="0.15">
      <c r="B18" s="607" t="s">
        <v>257</v>
      </c>
      <c r="C18" s="608"/>
      <c r="D18" s="608"/>
      <c r="E18" s="608"/>
      <c r="F18" s="608"/>
      <c r="G18" s="608"/>
      <c r="H18" s="608"/>
      <c r="I18" s="608"/>
      <c r="J18" s="608"/>
      <c r="K18" s="608"/>
      <c r="L18" s="608"/>
      <c r="M18" s="608"/>
      <c r="N18" s="608"/>
      <c r="O18" s="608"/>
      <c r="P18" s="608"/>
      <c r="Q18" s="609"/>
      <c r="R18" s="610">
        <v>81138</v>
      </c>
      <c r="S18" s="611"/>
      <c r="T18" s="611"/>
      <c r="U18" s="611"/>
      <c r="V18" s="611"/>
      <c r="W18" s="611"/>
      <c r="X18" s="611"/>
      <c r="Y18" s="612"/>
      <c r="Z18" s="613">
        <v>0.2</v>
      </c>
      <c r="AA18" s="613"/>
      <c r="AB18" s="613"/>
      <c r="AC18" s="613"/>
      <c r="AD18" s="614">
        <v>81138</v>
      </c>
      <c r="AE18" s="614"/>
      <c r="AF18" s="614"/>
      <c r="AG18" s="614"/>
      <c r="AH18" s="614"/>
      <c r="AI18" s="614"/>
      <c r="AJ18" s="614"/>
      <c r="AK18" s="614"/>
      <c r="AL18" s="615">
        <v>0.5</v>
      </c>
      <c r="AM18" s="616"/>
      <c r="AN18" s="616"/>
      <c r="AO18" s="617"/>
      <c r="AP18" s="607" t="s">
        <v>258</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259</v>
      </c>
      <c r="CE18" s="608"/>
      <c r="CF18" s="608"/>
      <c r="CG18" s="608"/>
      <c r="CH18" s="608"/>
      <c r="CI18" s="608"/>
      <c r="CJ18" s="608"/>
      <c r="CK18" s="608"/>
      <c r="CL18" s="608"/>
      <c r="CM18" s="608"/>
      <c r="CN18" s="608"/>
      <c r="CO18" s="608"/>
      <c r="CP18" s="608"/>
      <c r="CQ18" s="609"/>
      <c r="CR18" s="610">
        <v>314</v>
      </c>
      <c r="CS18" s="611"/>
      <c r="CT18" s="611"/>
      <c r="CU18" s="611"/>
      <c r="CV18" s="611"/>
      <c r="CW18" s="611"/>
      <c r="CX18" s="611"/>
      <c r="CY18" s="612"/>
      <c r="CZ18" s="613">
        <v>0</v>
      </c>
      <c r="DA18" s="613"/>
      <c r="DB18" s="613"/>
      <c r="DC18" s="613"/>
      <c r="DD18" s="619">
        <v>314</v>
      </c>
      <c r="DE18" s="611"/>
      <c r="DF18" s="611"/>
      <c r="DG18" s="611"/>
      <c r="DH18" s="611"/>
      <c r="DI18" s="611"/>
      <c r="DJ18" s="611"/>
      <c r="DK18" s="611"/>
      <c r="DL18" s="611"/>
      <c r="DM18" s="611"/>
      <c r="DN18" s="611"/>
      <c r="DO18" s="611"/>
      <c r="DP18" s="612"/>
      <c r="DQ18" s="619">
        <v>314</v>
      </c>
      <c r="DR18" s="611"/>
      <c r="DS18" s="611"/>
      <c r="DT18" s="611"/>
      <c r="DU18" s="611"/>
      <c r="DV18" s="611"/>
      <c r="DW18" s="611"/>
      <c r="DX18" s="611"/>
      <c r="DY18" s="611"/>
      <c r="DZ18" s="611"/>
      <c r="EA18" s="611"/>
      <c r="EB18" s="611"/>
      <c r="EC18" s="620"/>
    </row>
    <row r="19" spans="2:133" ht="11.25" customHeight="1" x14ac:dyDescent="0.15">
      <c r="B19" s="607" t="s">
        <v>260</v>
      </c>
      <c r="C19" s="608"/>
      <c r="D19" s="608"/>
      <c r="E19" s="608"/>
      <c r="F19" s="608"/>
      <c r="G19" s="608"/>
      <c r="H19" s="608"/>
      <c r="I19" s="608"/>
      <c r="J19" s="608"/>
      <c r="K19" s="608"/>
      <c r="L19" s="608"/>
      <c r="M19" s="608"/>
      <c r="N19" s="608"/>
      <c r="O19" s="608"/>
      <c r="P19" s="608"/>
      <c r="Q19" s="609"/>
      <c r="R19" s="610">
        <v>321844</v>
      </c>
      <c r="S19" s="611"/>
      <c r="T19" s="611"/>
      <c r="U19" s="611"/>
      <c r="V19" s="611"/>
      <c r="W19" s="611"/>
      <c r="X19" s="611"/>
      <c r="Y19" s="612"/>
      <c r="Z19" s="613">
        <v>0.9</v>
      </c>
      <c r="AA19" s="613"/>
      <c r="AB19" s="613"/>
      <c r="AC19" s="613"/>
      <c r="AD19" s="614">
        <v>321844</v>
      </c>
      <c r="AE19" s="614"/>
      <c r="AF19" s="614"/>
      <c r="AG19" s="614"/>
      <c r="AH19" s="614"/>
      <c r="AI19" s="614"/>
      <c r="AJ19" s="614"/>
      <c r="AK19" s="614"/>
      <c r="AL19" s="615">
        <v>1.8</v>
      </c>
      <c r="AM19" s="616"/>
      <c r="AN19" s="616"/>
      <c r="AO19" s="617"/>
      <c r="AP19" s="607" t="s">
        <v>261</v>
      </c>
      <c r="AQ19" s="608"/>
      <c r="AR19" s="608"/>
      <c r="AS19" s="608"/>
      <c r="AT19" s="608"/>
      <c r="AU19" s="608"/>
      <c r="AV19" s="608"/>
      <c r="AW19" s="608"/>
      <c r="AX19" s="608"/>
      <c r="AY19" s="608"/>
      <c r="AZ19" s="608"/>
      <c r="BA19" s="608"/>
      <c r="BB19" s="608"/>
      <c r="BC19" s="608"/>
      <c r="BD19" s="608"/>
      <c r="BE19" s="608"/>
      <c r="BF19" s="609"/>
      <c r="BG19" s="610">
        <v>662351</v>
      </c>
      <c r="BH19" s="611"/>
      <c r="BI19" s="611"/>
      <c r="BJ19" s="611"/>
      <c r="BK19" s="611"/>
      <c r="BL19" s="611"/>
      <c r="BM19" s="611"/>
      <c r="BN19" s="612"/>
      <c r="BO19" s="613">
        <v>7.4</v>
      </c>
      <c r="BP19" s="613"/>
      <c r="BQ19" s="613"/>
      <c r="BR19" s="613"/>
      <c r="BS19" s="614" t="s">
        <v>122</v>
      </c>
      <c r="BT19" s="614"/>
      <c r="BU19" s="614"/>
      <c r="BV19" s="614"/>
      <c r="BW19" s="614"/>
      <c r="BX19" s="614"/>
      <c r="BY19" s="614"/>
      <c r="BZ19" s="614"/>
      <c r="CA19" s="614"/>
      <c r="CB19" s="618"/>
      <c r="CD19" s="607" t="s">
        <v>262</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x14ac:dyDescent="0.15">
      <c r="B20" s="623" t="s">
        <v>263</v>
      </c>
      <c r="C20" s="624"/>
      <c r="D20" s="624"/>
      <c r="E20" s="624"/>
      <c r="F20" s="624"/>
      <c r="G20" s="624"/>
      <c r="H20" s="624"/>
      <c r="I20" s="624"/>
      <c r="J20" s="624"/>
      <c r="K20" s="624"/>
      <c r="L20" s="624"/>
      <c r="M20" s="624"/>
      <c r="N20" s="624"/>
      <c r="O20" s="624"/>
      <c r="P20" s="624"/>
      <c r="Q20" s="625"/>
      <c r="R20" s="610">
        <v>3790</v>
      </c>
      <c r="S20" s="611"/>
      <c r="T20" s="611"/>
      <c r="U20" s="611"/>
      <c r="V20" s="611"/>
      <c r="W20" s="611"/>
      <c r="X20" s="611"/>
      <c r="Y20" s="612"/>
      <c r="Z20" s="613">
        <v>0</v>
      </c>
      <c r="AA20" s="613"/>
      <c r="AB20" s="613"/>
      <c r="AC20" s="613"/>
      <c r="AD20" s="614">
        <v>3790</v>
      </c>
      <c r="AE20" s="614"/>
      <c r="AF20" s="614"/>
      <c r="AG20" s="614"/>
      <c r="AH20" s="614"/>
      <c r="AI20" s="614"/>
      <c r="AJ20" s="614"/>
      <c r="AK20" s="614"/>
      <c r="AL20" s="615">
        <v>0</v>
      </c>
      <c r="AM20" s="616"/>
      <c r="AN20" s="616"/>
      <c r="AO20" s="617"/>
      <c r="AP20" s="607" t="s">
        <v>264</v>
      </c>
      <c r="AQ20" s="608"/>
      <c r="AR20" s="608"/>
      <c r="AS20" s="608"/>
      <c r="AT20" s="608"/>
      <c r="AU20" s="608"/>
      <c r="AV20" s="608"/>
      <c r="AW20" s="608"/>
      <c r="AX20" s="608"/>
      <c r="AY20" s="608"/>
      <c r="AZ20" s="608"/>
      <c r="BA20" s="608"/>
      <c r="BB20" s="608"/>
      <c r="BC20" s="608"/>
      <c r="BD20" s="608"/>
      <c r="BE20" s="608"/>
      <c r="BF20" s="609"/>
      <c r="BG20" s="610">
        <v>662351</v>
      </c>
      <c r="BH20" s="611"/>
      <c r="BI20" s="611"/>
      <c r="BJ20" s="611"/>
      <c r="BK20" s="611"/>
      <c r="BL20" s="611"/>
      <c r="BM20" s="611"/>
      <c r="BN20" s="612"/>
      <c r="BO20" s="613">
        <v>7.4</v>
      </c>
      <c r="BP20" s="613"/>
      <c r="BQ20" s="613"/>
      <c r="BR20" s="613"/>
      <c r="BS20" s="614" t="s">
        <v>122</v>
      </c>
      <c r="BT20" s="614"/>
      <c r="BU20" s="614"/>
      <c r="BV20" s="614"/>
      <c r="BW20" s="614"/>
      <c r="BX20" s="614"/>
      <c r="BY20" s="614"/>
      <c r="BZ20" s="614"/>
      <c r="CA20" s="614"/>
      <c r="CB20" s="618"/>
      <c r="CD20" s="607" t="s">
        <v>265</v>
      </c>
      <c r="CE20" s="608"/>
      <c r="CF20" s="608"/>
      <c r="CG20" s="608"/>
      <c r="CH20" s="608"/>
      <c r="CI20" s="608"/>
      <c r="CJ20" s="608"/>
      <c r="CK20" s="608"/>
      <c r="CL20" s="608"/>
      <c r="CM20" s="608"/>
      <c r="CN20" s="608"/>
      <c r="CO20" s="608"/>
      <c r="CP20" s="608"/>
      <c r="CQ20" s="609"/>
      <c r="CR20" s="610">
        <v>33950562</v>
      </c>
      <c r="CS20" s="611"/>
      <c r="CT20" s="611"/>
      <c r="CU20" s="611"/>
      <c r="CV20" s="611"/>
      <c r="CW20" s="611"/>
      <c r="CX20" s="611"/>
      <c r="CY20" s="612"/>
      <c r="CZ20" s="613">
        <v>100</v>
      </c>
      <c r="DA20" s="613"/>
      <c r="DB20" s="613"/>
      <c r="DC20" s="613"/>
      <c r="DD20" s="619">
        <v>4682013</v>
      </c>
      <c r="DE20" s="611"/>
      <c r="DF20" s="611"/>
      <c r="DG20" s="611"/>
      <c r="DH20" s="611"/>
      <c r="DI20" s="611"/>
      <c r="DJ20" s="611"/>
      <c r="DK20" s="611"/>
      <c r="DL20" s="611"/>
      <c r="DM20" s="611"/>
      <c r="DN20" s="611"/>
      <c r="DO20" s="611"/>
      <c r="DP20" s="612"/>
      <c r="DQ20" s="619">
        <v>21744453</v>
      </c>
      <c r="DR20" s="611"/>
      <c r="DS20" s="611"/>
      <c r="DT20" s="611"/>
      <c r="DU20" s="611"/>
      <c r="DV20" s="611"/>
      <c r="DW20" s="611"/>
      <c r="DX20" s="611"/>
      <c r="DY20" s="611"/>
      <c r="DZ20" s="611"/>
      <c r="EA20" s="611"/>
      <c r="EB20" s="611"/>
      <c r="EC20" s="620"/>
    </row>
    <row r="21" spans="2:133" ht="11.25" customHeight="1" x14ac:dyDescent="0.15">
      <c r="B21" s="607" t="s">
        <v>266</v>
      </c>
      <c r="C21" s="608"/>
      <c r="D21" s="608"/>
      <c r="E21" s="608"/>
      <c r="F21" s="608"/>
      <c r="G21" s="608"/>
      <c r="H21" s="608"/>
      <c r="I21" s="608"/>
      <c r="J21" s="608"/>
      <c r="K21" s="608"/>
      <c r="L21" s="608"/>
      <c r="M21" s="608"/>
      <c r="N21" s="608"/>
      <c r="O21" s="608"/>
      <c r="P21" s="608"/>
      <c r="Q21" s="609"/>
      <c r="R21" s="610">
        <v>6518257</v>
      </c>
      <c r="S21" s="611"/>
      <c r="T21" s="611"/>
      <c r="U21" s="611"/>
      <c r="V21" s="611"/>
      <c r="W21" s="611"/>
      <c r="X21" s="611"/>
      <c r="Y21" s="612"/>
      <c r="Z21" s="613">
        <v>19</v>
      </c>
      <c r="AA21" s="613"/>
      <c r="AB21" s="613"/>
      <c r="AC21" s="613"/>
      <c r="AD21" s="614">
        <v>6185681</v>
      </c>
      <c r="AE21" s="614"/>
      <c r="AF21" s="614"/>
      <c r="AG21" s="614"/>
      <c r="AH21" s="614"/>
      <c r="AI21" s="614"/>
      <c r="AJ21" s="614"/>
      <c r="AK21" s="614"/>
      <c r="AL21" s="615">
        <v>35.4</v>
      </c>
      <c r="AM21" s="616"/>
      <c r="AN21" s="616"/>
      <c r="AO21" s="617"/>
      <c r="AP21" s="607" t="s">
        <v>267</v>
      </c>
      <c r="AQ21" s="626"/>
      <c r="AR21" s="626"/>
      <c r="AS21" s="626"/>
      <c r="AT21" s="626"/>
      <c r="AU21" s="626"/>
      <c r="AV21" s="626"/>
      <c r="AW21" s="626"/>
      <c r="AX21" s="626"/>
      <c r="AY21" s="626"/>
      <c r="AZ21" s="626"/>
      <c r="BA21" s="626"/>
      <c r="BB21" s="626"/>
      <c r="BC21" s="626"/>
      <c r="BD21" s="626"/>
      <c r="BE21" s="626"/>
      <c r="BF21" s="627"/>
      <c r="BG21" s="610" t="s">
        <v>122</v>
      </c>
      <c r="BH21" s="611"/>
      <c r="BI21" s="611"/>
      <c r="BJ21" s="611"/>
      <c r="BK21" s="611"/>
      <c r="BL21" s="611"/>
      <c r="BM21" s="611"/>
      <c r="BN21" s="612"/>
      <c r="BO21" s="613" t="s">
        <v>122</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x14ac:dyDescent="0.15">
      <c r="B22" s="607" t="s">
        <v>268</v>
      </c>
      <c r="C22" s="608"/>
      <c r="D22" s="608"/>
      <c r="E22" s="608"/>
      <c r="F22" s="608"/>
      <c r="G22" s="608"/>
      <c r="H22" s="608"/>
      <c r="I22" s="608"/>
      <c r="J22" s="608"/>
      <c r="K22" s="608"/>
      <c r="L22" s="608"/>
      <c r="M22" s="608"/>
      <c r="N22" s="608"/>
      <c r="O22" s="608"/>
      <c r="P22" s="608"/>
      <c r="Q22" s="609"/>
      <c r="R22" s="610">
        <v>6185681</v>
      </c>
      <c r="S22" s="611"/>
      <c r="T22" s="611"/>
      <c r="U22" s="611"/>
      <c r="V22" s="611"/>
      <c r="W22" s="611"/>
      <c r="X22" s="611"/>
      <c r="Y22" s="612"/>
      <c r="Z22" s="613">
        <v>18.100000000000001</v>
      </c>
      <c r="AA22" s="613"/>
      <c r="AB22" s="613"/>
      <c r="AC22" s="613"/>
      <c r="AD22" s="614">
        <v>6185681</v>
      </c>
      <c r="AE22" s="614"/>
      <c r="AF22" s="614"/>
      <c r="AG22" s="614"/>
      <c r="AH22" s="614"/>
      <c r="AI22" s="614"/>
      <c r="AJ22" s="614"/>
      <c r="AK22" s="614"/>
      <c r="AL22" s="615">
        <v>35.4</v>
      </c>
      <c r="AM22" s="616"/>
      <c r="AN22" s="616"/>
      <c r="AO22" s="617"/>
      <c r="AP22" s="607" t="s">
        <v>269</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270</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x14ac:dyDescent="0.15">
      <c r="B23" s="607" t="s">
        <v>271</v>
      </c>
      <c r="C23" s="608"/>
      <c r="D23" s="608"/>
      <c r="E23" s="608"/>
      <c r="F23" s="608"/>
      <c r="G23" s="608"/>
      <c r="H23" s="608"/>
      <c r="I23" s="608"/>
      <c r="J23" s="608"/>
      <c r="K23" s="608"/>
      <c r="L23" s="608"/>
      <c r="M23" s="608"/>
      <c r="N23" s="608"/>
      <c r="O23" s="608"/>
      <c r="P23" s="608"/>
      <c r="Q23" s="609"/>
      <c r="R23" s="610">
        <v>332576</v>
      </c>
      <c r="S23" s="611"/>
      <c r="T23" s="611"/>
      <c r="U23" s="611"/>
      <c r="V23" s="611"/>
      <c r="W23" s="611"/>
      <c r="X23" s="611"/>
      <c r="Y23" s="612"/>
      <c r="Z23" s="613">
        <v>1</v>
      </c>
      <c r="AA23" s="613"/>
      <c r="AB23" s="613"/>
      <c r="AC23" s="613"/>
      <c r="AD23" s="614" t="s">
        <v>122</v>
      </c>
      <c r="AE23" s="614"/>
      <c r="AF23" s="614"/>
      <c r="AG23" s="614"/>
      <c r="AH23" s="614"/>
      <c r="AI23" s="614"/>
      <c r="AJ23" s="614"/>
      <c r="AK23" s="614"/>
      <c r="AL23" s="615" t="s">
        <v>122</v>
      </c>
      <c r="AM23" s="616"/>
      <c r="AN23" s="616"/>
      <c r="AO23" s="617"/>
      <c r="AP23" s="607" t="s">
        <v>272</v>
      </c>
      <c r="AQ23" s="626"/>
      <c r="AR23" s="626"/>
      <c r="AS23" s="626"/>
      <c r="AT23" s="626"/>
      <c r="AU23" s="626"/>
      <c r="AV23" s="626"/>
      <c r="AW23" s="626"/>
      <c r="AX23" s="626"/>
      <c r="AY23" s="626"/>
      <c r="AZ23" s="626"/>
      <c r="BA23" s="626"/>
      <c r="BB23" s="626"/>
      <c r="BC23" s="626"/>
      <c r="BD23" s="626"/>
      <c r="BE23" s="626"/>
      <c r="BF23" s="627"/>
      <c r="BG23" s="610">
        <v>662351</v>
      </c>
      <c r="BH23" s="611"/>
      <c r="BI23" s="611"/>
      <c r="BJ23" s="611"/>
      <c r="BK23" s="611"/>
      <c r="BL23" s="611"/>
      <c r="BM23" s="611"/>
      <c r="BN23" s="612"/>
      <c r="BO23" s="613">
        <v>7.4</v>
      </c>
      <c r="BP23" s="613"/>
      <c r="BQ23" s="613"/>
      <c r="BR23" s="613"/>
      <c r="BS23" s="614" t="s">
        <v>122</v>
      </c>
      <c r="BT23" s="614"/>
      <c r="BU23" s="614"/>
      <c r="BV23" s="614"/>
      <c r="BW23" s="614"/>
      <c r="BX23" s="614"/>
      <c r="BY23" s="614"/>
      <c r="BZ23" s="614"/>
      <c r="CA23" s="614"/>
      <c r="CB23" s="618"/>
      <c r="CD23" s="592" t="s">
        <v>212</v>
      </c>
      <c r="CE23" s="593"/>
      <c r="CF23" s="593"/>
      <c r="CG23" s="593"/>
      <c r="CH23" s="593"/>
      <c r="CI23" s="593"/>
      <c r="CJ23" s="593"/>
      <c r="CK23" s="593"/>
      <c r="CL23" s="593"/>
      <c r="CM23" s="593"/>
      <c r="CN23" s="593"/>
      <c r="CO23" s="593"/>
      <c r="CP23" s="593"/>
      <c r="CQ23" s="594"/>
      <c r="CR23" s="592" t="s">
        <v>273</v>
      </c>
      <c r="CS23" s="593"/>
      <c r="CT23" s="593"/>
      <c r="CU23" s="593"/>
      <c r="CV23" s="593"/>
      <c r="CW23" s="593"/>
      <c r="CX23" s="593"/>
      <c r="CY23" s="594"/>
      <c r="CZ23" s="592" t="s">
        <v>274</v>
      </c>
      <c r="DA23" s="593"/>
      <c r="DB23" s="593"/>
      <c r="DC23" s="594"/>
      <c r="DD23" s="592" t="s">
        <v>275</v>
      </c>
      <c r="DE23" s="593"/>
      <c r="DF23" s="593"/>
      <c r="DG23" s="593"/>
      <c r="DH23" s="593"/>
      <c r="DI23" s="593"/>
      <c r="DJ23" s="593"/>
      <c r="DK23" s="594"/>
      <c r="DL23" s="637" t="s">
        <v>276</v>
      </c>
      <c r="DM23" s="638"/>
      <c r="DN23" s="638"/>
      <c r="DO23" s="638"/>
      <c r="DP23" s="638"/>
      <c r="DQ23" s="638"/>
      <c r="DR23" s="638"/>
      <c r="DS23" s="638"/>
      <c r="DT23" s="638"/>
      <c r="DU23" s="638"/>
      <c r="DV23" s="639"/>
      <c r="DW23" s="592" t="s">
        <v>277</v>
      </c>
      <c r="DX23" s="593"/>
      <c r="DY23" s="593"/>
      <c r="DZ23" s="593"/>
      <c r="EA23" s="593"/>
      <c r="EB23" s="593"/>
      <c r="EC23" s="594"/>
    </row>
    <row r="24" spans="2:133" ht="11.25" customHeight="1" x14ac:dyDescent="0.15">
      <c r="B24" s="607" t="s">
        <v>278</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279</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280</v>
      </c>
      <c r="CE24" s="597"/>
      <c r="CF24" s="597"/>
      <c r="CG24" s="597"/>
      <c r="CH24" s="597"/>
      <c r="CI24" s="597"/>
      <c r="CJ24" s="597"/>
      <c r="CK24" s="597"/>
      <c r="CL24" s="597"/>
      <c r="CM24" s="597"/>
      <c r="CN24" s="597"/>
      <c r="CO24" s="597"/>
      <c r="CP24" s="597"/>
      <c r="CQ24" s="598"/>
      <c r="CR24" s="599">
        <v>17725411</v>
      </c>
      <c r="CS24" s="600"/>
      <c r="CT24" s="600"/>
      <c r="CU24" s="600"/>
      <c r="CV24" s="600"/>
      <c r="CW24" s="600"/>
      <c r="CX24" s="600"/>
      <c r="CY24" s="601"/>
      <c r="CZ24" s="604">
        <v>52.2</v>
      </c>
      <c r="DA24" s="605"/>
      <c r="DB24" s="605"/>
      <c r="DC24" s="621"/>
      <c r="DD24" s="640">
        <v>11705526</v>
      </c>
      <c r="DE24" s="600"/>
      <c r="DF24" s="600"/>
      <c r="DG24" s="600"/>
      <c r="DH24" s="600"/>
      <c r="DI24" s="600"/>
      <c r="DJ24" s="600"/>
      <c r="DK24" s="601"/>
      <c r="DL24" s="640">
        <v>10160813</v>
      </c>
      <c r="DM24" s="600"/>
      <c r="DN24" s="600"/>
      <c r="DO24" s="600"/>
      <c r="DP24" s="600"/>
      <c r="DQ24" s="600"/>
      <c r="DR24" s="600"/>
      <c r="DS24" s="600"/>
      <c r="DT24" s="600"/>
      <c r="DU24" s="600"/>
      <c r="DV24" s="601"/>
      <c r="DW24" s="604">
        <v>57.9</v>
      </c>
      <c r="DX24" s="605"/>
      <c r="DY24" s="605"/>
      <c r="DZ24" s="605"/>
      <c r="EA24" s="605"/>
      <c r="EB24" s="605"/>
      <c r="EC24" s="606"/>
    </row>
    <row r="25" spans="2:133" ht="11.25" customHeight="1" x14ac:dyDescent="0.15">
      <c r="B25" s="607" t="s">
        <v>281</v>
      </c>
      <c r="C25" s="608"/>
      <c r="D25" s="608"/>
      <c r="E25" s="608"/>
      <c r="F25" s="608"/>
      <c r="G25" s="608"/>
      <c r="H25" s="608"/>
      <c r="I25" s="608"/>
      <c r="J25" s="608"/>
      <c r="K25" s="608"/>
      <c r="L25" s="608"/>
      <c r="M25" s="608"/>
      <c r="N25" s="608"/>
      <c r="O25" s="608"/>
      <c r="P25" s="608"/>
      <c r="Q25" s="609"/>
      <c r="R25" s="610">
        <v>18285002</v>
      </c>
      <c r="S25" s="611"/>
      <c r="T25" s="611"/>
      <c r="U25" s="611"/>
      <c r="V25" s="611"/>
      <c r="W25" s="611"/>
      <c r="X25" s="611"/>
      <c r="Y25" s="612"/>
      <c r="Z25" s="613">
        <v>53.4</v>
      </c>
      <c r="AA25" s="613"/>
      <c r="AB25" s="613"/>
      <c r="AC25" s="613"/>
      <c r="AD25" s="614">
        <v>17290075</v>
      </c>
      <c r="AE25" s="614"/>
      <c r="AF25" s="614"/>
      <c r="AG25" s="614"/>
      <c r="AH25" s="614"/>
      <c r="AI25" s="614"/>
      <c r="AJ25" s="614"/>
      <c r="AK25" s="614"/>
      <c r="AL25" s="615">
        <v>98.9</v>
      </c>
      <c r="AM25" s="616"/>
      <c r="AN25" s="616"/>
      <c r="AO25" s="617"/>
      <c r="AP25" s="607" t="s">
        <v>282</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283</v>
      </c>
      <c r="CE25" s="608"/>
      <c r="CF25" s="608"/>
      <c r="CG25" s="608"/>
      <c r="CH25" s="608"/>
      <c r="CI25" s="608"/>
      <c r="CJ25" s="608"/>
      <c r="CK25" s="608"/>
      <c r="CL25" s="608"/>
      <c r="CM25" s="608"/>
      <c r="CN25" s="608"/>
      <c r="CO25" s="608"/>
      <c r="CP25" s="608"/>
      <c r="CQ25" s="609"/>
      <c r="CR25" s="610">
        <v>5101550</v>
      </c>
      <c r="CS25" s="643"/>
      <c r="CT25" s="643"/>
      <c r="CU25" s="643"/>
      <c r="CV25" s="643"/>
      <c r="CW25" s="643"/>
      <c r="CX25" s="643"/>
      <c r="CY25" s="644"/>
      <c r="CZ25" s="615">
        <v>15</v>
      </c>
      <c r="DA25" s="641"/>
      <c r="DB25" s="641"/>
      <c r="DC25" s="645"/>
      <c r="DD25" s="619">
        <v>4552076</v>
      </c>
      <c r="DE25" s="643"/>
      <c r="DF25" s="643"/>
      <c r="DG25" s="643"/>
      <c r="DH25" s="643"/>
      <c r="DI25" s="643"/>
      <c r="DJ25" s="643"/>
      <c r="DK25" s="644"/>
      <c r="DL25" s="619">
        <v>4227454</v>
      </c>
      <c r="DM25" s="643"/>
      <c r="DN25" s="643"/>
      <c r="DO25" s="643"/>
      <c r="DP25" s="643"/>
      <c r="DQ25" s="643"/>
      <c r="DR25" s="643"/>
      <c r="DS25" s="643"/>
      <c r="DT25" s="643"/>
      <c r="DU25" s="643"/>
      <c r="DV25" s="644"/>
      <c r="DW25" s="615">
        <v>24.1</v>
      </c>
      <c r="DX25" s="641"/>
      <c r="DY25" s="641"/>
      <c r="DZ25" s="641"/>
      <c r="EA25" s="641"/>
      <c r="EB25" s="641"/>
      <c r="EC25" s="642"/>
    </row>
    <row r="26" spans="2:133" ht="11.25" customHeight="1" x14ac:dyDescent="0.15">
      <c r="B26" s="607" t="s">
        <v>284</v>
      </c>
      <c r="C26" s="608"/>
      <c r="D26" s="608"/>
      <c r="E26" s="608"/>
      <c r="F26" s="608"/>
      <c r="G26" s="608"/>
      <c r="H26" s="608"/>
      <c r="I26" s="608"/>
      <c r="J26" s="608"/>
      <c r="K26" s="608"/>
      <c r="L26" s="608"/>
      <c r="M26" s="608"/>
      <c r="N26" s="608"/>
      <c r="O26" s="608"/>
      <c r="P26" s="608"/>
      <c r="Q26" s="609"/>
      <c r="R26" s="610">
        <v>6796</v>
      </c>
      <c r="S26" s="611"/>
      <c r="T26" s="611"/>
      <c r="U26" s="611"/>
      <c r="V26" s="611"/>
      <c r="W26" s="611"/>
      <c r="X26" s="611"/>
      <c r="Y26" s="612"/>
      <c r="Z26" s="613">
        <v>0</v>
      </c>
      <c r="AA26" s="613"/>
      <c r="AB26" s="613"/>
      <c r="AC26" s="613"/>
      <c r="AD26" s="614">
        <v>6796</v>
      </c>
      <c r="AE26" s="614"/>
      <c r="AF26" s="614"/>
      <c r="AG26" s="614"/>
      <c r="AH26" s="614"/>
      <c r="AI26" s="614"/>
      <c r="AJ26" s="614"/>
      <c r="AK26" s="614"/>
      <c r="AL26" s="615">
        <v>0</v>
      </c>
      <c r="AM26" s="616"/>
      <c r="AN26" s="616"/>
      <c r="AO26" s="617"/>
      <c r="AP26" s="607" t="s">
        <v>285</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286</v>
      </c>
      <c r="CE26" s="608"/>
      <c r="CF26" s="608"/>
      <c r="CG26" s="608"/>
      <c r="CH26" s="608"/>
      <c r="CI26" s="608"/>
      <c r="CJ26" s="608"/>
      <c r="CK26" s="608"/>
      <c r="CL26" s="608"/>
      <c r="CM26" s="608"/>
      <c r="CN26" s="608"/>
      <c r="CO26" s="608"/>
      <c r="CP26" s="608"/>
      <c r="CQ26" s="609"/>
      <c r="CR26" s="610">
        <v>2631386</v>
      </c>
      <c r="CS26" s="611"/>
      <c r="CT26" s="611"/>
      <c r="CU26" s="611"/>
      <c r="CV26" s="611"/>
      <c r="CW26" s="611"/>
      <c r="CX26" s="611"/>
      <c r="CY26" s="612"/>
      <c r="CZ26" s="615">
        <v>7.8</v>
      </c>
      <c r="DA26" s="641"/>
      <c r="DB26" s="641"/>
      <c r="DC26" s="645"/>
      <c r="DD26" s="619">
        <v>2429133</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1"/>
      <c r="DY26" s="641"/>
      <c r="DZ26" s="641"/>
      <c r="EA26" s="641"/>
      <c r="EB26" s="641"/>
      <c r="EC26" s="642"/>
    </row>
    <row r="27" spans="2:133" ht="11.25" customHeight="1" x14ac:dyDescent="0.15">
      <c r="B27" s="607" t="s">
        <v>287</v>
      </c>
      <c r="C27" s="608"/>
      <c r="D27" s="608"/>
      <c r="E27" s="608"/>
      <c r="F27" s="608"/>
      <c r="G27" s="608"/>
      <c r="H27" s="608"/>
      <c r="I27" s="608"/>
      <c r="J27" s="608"/>
      <c r="K27" s="608"/>
      <c r="L27" s="608"/>
      <c r="M27" s="608"/>
      <c r="N27" s="608"/>
      <c r="O27" s="608"/>
      <c r="P27" s="608"/>
      <c r="Q27" s="609"/>
      <c r="R27" s="610">
        <v>143844</v>
      </c>
      <c r="S27" s="611"/>
      <c r="T27" s="611"/>
      <c r="U27" s="611"/>
      <c r="V27" s="611"/>
      <c r="W27" s="611"/>
      <c r="X27" s="611"/>
      <c r="Y27" s="612"/>
      <c r="Z27" s="613">
        <v>0.4</v>
      </c>
      <c r="AA27" s="613"/>
      <c r="AB27" s="613"/>
      <c r="AC27" s="613"/>
      <c r="AD27" s="614" t="s">
        <v>122</v>
      </c>
      <c r="AE27" s="614"/>
      <c r="AF27" s="614"/>
      <c r="AG27" s="614"/>
      <c r="AH27" s="614"/>
      <c r="AI27" s="614"/>
      <c r="AJ27" s="614"/>
      <c r="AK27" s="614"/>
      <c r="AL27" s="615" t="s">
        <v>122</v>
      </c>
      <c r="AM27" s="616"/>
      <c r="AN27" s="616"/>
      <c r="AO27" s="617"/>
      <c r="AP27" s="607" t="s">
        <v>288</v>
      </c>
      <c r="AQ27" s="608"/>
      <c r="AR27" s="608"/>
      <c r="AS27" s="608"/>
      <c r="AT27" s="608"/>
      <c r="AU27" s="608"/>
      <c r="AV27" s="608"/>
      <c r="AW27" s="608"/>
      <c r="AX27" s="608"/>
      <c r="AY27" s="608"/>
      <c r="AZ27" s="608"/>
      <c r="BA27" s="608"/>
      <c r="BB27" s="608"/>
      <c r="BC27" s="608"/>
      <c r="BD27" s="608"/>
      <c r="BE27" s="608"/>
      <c r="BF27" s="609"/>
      <c r="BG27" s="610">
        <v>8989977</v>
      </c>
      <c r="BH27" s="611"/>
      <c r="BI27" s="611"/>
      <c r="BJ27" s="611"/>
      <c r="BK27" s="611"/>
      <c r="BL27" s="611"/>
      <c r="BM27" s="611"/>
      <c r="BN27" s="612"/>
      <c r="BO27" s="613">
        <v>100</v>
      </c>
      <c r="BP27" s="613"/>
      <c r="BQ27" s="613"/>
      <c r="BR27" s="613"/>
      <c r="BS27" s="614">
        <v>116172</v>
      </c>
      <c r="BT27" s="614"/>
      <c r="BU27" s="614"/>
      <c r="BV27" s="614"/>
      <c r="BW27" s="614"/>
      <c r="BX27" s="614"/>
      <c r="BY27" s="614"/>
      <c r="BZ27" s="614"/>
      <c r="CA27" s="614"/>
      <c r="CB27" s="618"/>
      <c r="CD27" s="607" t="s">
        <v>289</v>
      </c>
      <c r="CE27" s="608"/>
      <c r="CF27" s="608"/>
      <c r="CG27" s="608"/>
      <c r="CH27" s="608"/>
      <c r="CI27" s="608"/>
      <c r="CJ27" s="608"/>
      <c r="CK27" s="608"/>
      <c r="CL27" s="608"/>
      <c r="CM27" s="608"/>
      <c r="CN27" s="608"/>
      <c r="CO27" s="608"/>
      <c r="CP27" s="608"/>
      <c r="CQ27" s="609"/>
      <c r="CR27" s="610">
        <v>9277977</v>
      </c>
      <c r="CS27" s="643"/>
      <c r="CT27" s="643"/>
      <c r="CU27" s="643"/>
      <c r="CV27" s="643"/>
      <c r="CW27" s="643"/>
      <c r="CX27" s="643"/>
      <c r="CY27" s="644"/>
      <c r="CZ27" s="615">
        <v>27.3</v>
      </c>
      <c r="DA27" s="641"/>
      <c r="DB27" s="641"/>
      <c r="DC27" s="645"/>
      <c r="DD27" s="619">
        <v>3807566</v>
      </c>
      <c r="DE27" s="643"/>
      <c r="DF27" s="643"/>
      <c r="DG27" s="643"/>
      <c r="DH27" s="643"/>
      <c r="DI27" s="643"/>
      <c r="DJ27" s="643"/>
      <c r="DK27" s="644"/>
      <c r="DL27" s="619">
        <v>2587475</v>
      </c>
      <c r="DM27" s="643"/>
      <c r="DN27" s="643"/>
      <c r="DO27" s="643"/>
      <c r="DP27" s="643"/>
      <c r="DQ27" s="643"/>
      <c r="DR27" s="643"/>
      <c r="DS27" s="643"/>
      <c r="DT27" s="643"/>
      <c r="DU27" s="643"/>
      <c r="DV27" s="644"/>
      <c r="DW27" s="615">
        <v>14.7</v>
      </c>
      <c r="DX27" s="641"/>
      <c r="DY27" s="641"/>
      <c r="DZ27" s="641"/>
      <c r="EA27" s="641"/>
      <c r="EB27" s="641"/>
      <c r="EC27" s="642"/>
    </row>
    <row r="28" spans="2:133" ht="11.25" customHeight="1" x14ac:dyDescent="0.15">
      <c r="B28" s="607" t="s">
        <v>290</v>
      </c>
      <c r="C28" s="608"/>
      <c r="D28" s="608"/>
      <c r="E28" s="608"/>
      <c r="F28" s="608"/>
      <c r="G28" s="608"/>
      <c r="H28" s="608"/>
      <c r="I28" s="608"/>
      <c r="J28" s="608"/>
      <c r="K28" s="608"/>
      <c r="L28" s="608"/>
      <c r="M28" s="608"/>
      <c r="N28" s="608"/>
      <c r="O28" s="608"/>
      <c r="P28" s="608"/>
      <c r="Q28" s="609"/>
      <c r="R28" s="610">
        <v>431333</v>
      </c>
      <c r="S28" s="611"/>
      <c r="T28" s="611"/>
      <c r="U28" s="611"/>
      <c r="V28" s="611"/>
      <c r="W28" s="611"/>
      <c r="X28" s="611"/>
      <c r="Y28" s="612"/>
      <c r="Z28" s="613">
        <v>1.3</v>
      </c>
      <c r="AA28" s="613"/>
      <c r="AB28" s="613"/>
      <c r="AC28" s="613"/>
      <c r="AD28" s="614">
        <v>150950</v>
      </c>
      <c r="AE28" s="614"/>
      <c r="AF28" s="614"/>
      <c r="AG28" s="614"/>
      <c r="AH28" s="614"/>
      <c r="AI28" s="614"/>
      <c r="AJ28" s="614"/>
      <c r="AK28" s="614"/>
      <c r="AL28" s="615">
        <v>0.9</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291</v>
      </c>
      <c r="CE28" s="608"/>
      <c r="CF28" s="608"/>
      <c r="CG28" s="608"/>
      <c r="CH28" s="608"/>
      <c r="CI28" s="608"/>
      <c r="CJ28" s="608"/>
      <c r="CK28" s="608"/>
      <c r="CL28" s="608"/>
      <c r="CM28" s="608"/>
      <c r="CN28" s="608"/>
      <c r="CO28" s="608"/>
      <c r="CP28" s="608"/>
      <c r="CQ28" s="609"/>
      <c r="CR28" s="610">
        <v>3345884</v>
      </c>
      <c r="CS28" s="611"/>
      <c r="CT28" s="611"/>
      <c r="CU28" s="611"/>
      <c r="CV28" s="611"/>
      <c r="CW28" s="611"/>
      <c r="CX28" s="611"/>
      <c r="CY28" s="612"/>
      <c r="CZ28" s="615">
        <v>9.9</v>
      </c>
      <c r="DA28" s="641"/>
      <c r="DB28" s="641"/>
      <c r="DC28" s="645"/>
      <c r="DD28" s="619">
        <v>3345884</v>
      </c>
      <c r="DE28" s="611"/>
      <c r="DF28" s="611"/>
      <c r="DG28" s="611"/>
      <c r="DH28" s="611"/>
      <c r="DI28" s="611"/>
      <c r="DJ28" s="611"/>
      <c r="DK28" s="612"/>
      <c r="DL28" s="619">
        <v>3345884</v>
      </c>
      <c r="DM28" s="611"/>
      <c r="DN28" s="611"/>
      <c r="DO28" s="611"/>
      <c r="DP28" s="611"/>
      <c r="DQ28" s="611"/>
      <c r="DR28" s="611"/>
      <c r="DS28" s="611"/>
      <c r="DT28" s="611"/>
      <c r="DU28" s="611"/>
      <c r="DV28" s="612"/>
      <c r="DW28" s="615">
        <v>19.100000000000001</v>
      </c>
      <c r="DX28" s="641"/>
      <c r="DY28" s="641"/>
      <c r="DZ28" s="641"/>
      <c r="EA28" s="641"/>
      <c r="EB28" s="641"/>
      <c r="EC28" s="642"/>
    </row>
    <row r="29" spans="2:133" ht="11.25" customHeight="1" x14ac:dyDescent="0.15">
      <c r="B29" s="607" t="s">
        <v>292</v>
      </c>
      <c r="C29" s="608"/>
      <c r="D29" s="608"/>
      <c r="E29" s="608"/>
      <c r="F29" s="608"/>
      <c r="G29" s="608"/>
      <c r="H29" s="608"/>
      <c r="I29" s="608"/>
      <c r="J29" s="608"/>
      <c r="K29" s="608"/>
      <c r="L29" s="608"/>
      <c r="M29" s="608"/>
      <c r="N29" s="608"/>
      <c r="O29" s="608"/>
      <c r="P29" s="608"/>
      <c r="Q29" s="609"/>
      <c r="R29" s="610">
        <v>36110</v>
      </c>
      <c r="S29" s="611"/>
      <c r="T29" s="611"/>
      <c r="U29" s="611"/>
      <c r="V29" s="611"/>
      <c r="W29" s="611"/>
      <c r="X29" s="611"/>
      <c r="Y29" s="612"/>
      <c r="Z29" s="613">
        <v>0.1</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6" t="s">
        <v>293</v>
      </c>
      <c r="CE29" s="647"/>
      <c r="CF29" s="607" t="s">
        <v>66</v>
      </c>
      <c r="CG29" s="608"/>
      <c r="CH29" s="608"/>
      <c r="CI29" s="608"/>
      <c r="CJ29" s="608"/>
      <c r="CK29" s="608"/>
      <c r="CL29" s="608"/>
      <c r="CM29" s="608"/>
      <c r="CN29" s="608"/>
      <c r="CO29" s="608"/>
      <c r="CP29" s="608"/>
      <c r="CQ29" s="609"/>
      <c r="CR29" s="610">
        <v>3345114</v>
      </c>
      <c r="CS29" s="643"/>
      <c r="CT29" s="643"/>
      <c r="CU29" s="643"/>
      <c r="CV29" s="643"/>
      <c r="CW29" s="643"/>
      <c r="CX29" s="643"/>
      <c r="CY29" s="644"/>
      <c r="CZ29" s="615">
        <v>9.9</v>
      </c>
      <c r="DA29" s="641"/>
      <c r="DB29" s="641"/>
      <c r="DC29" s="645"/>
      <c r="DD29" s="619">
        <v>3345114</v>
      </c>
      <c r="DE29" s="643"/>
      <c r="DF29" s="643"/>
      <c r="DG29" s="643"/>
      <c r="DH29" s="643"/>
      <c r="DI29" s="643"/>
      <c r="DJ29" s="643"/>
      <c r="DK29" s="644"/>
      <c r="DL29" s="619">
        <v>3345114</v>
      </c>
      <c r="DM29" s="643"/>
      <c r="DN29" s="643"/>
      <c r="DO29" s="643"/>
      <c r="DP29" s="643"/>
      <c r="DQ29" s="643"/>
      <c r="DR29" s="643"/>
      <c r="DS29" s="643"/>
      <c r="DT29" s="643"/>
      <c r="DU29" s="643"/>
      <c r="DV29" s="644"/>
      <c r="DW29" s="615">
        <v>19.100000000000001</v>
      </c>
      <c r="DX29" s="641"/>
      <c r="DY29" s="641"/>
      <c r="DZ29" s="641"/>
      <c r="EA29" s="641"/>
      <c r="EB29" s="641"/>
      <c r="EC29" s="642"/>
    </row>
    <row r="30" spans="2:133" ht="11.25" customHeight="1" x14ac:dyDescent="0.15">
      <c r="B30" s="607" t="s">
        <v>294</v>
      </c>
      <c r="C30" s="608"/>
      <c r="D30" s="608"/>
      <c r="E30" s="608"/>
      <c r="F30" s="608"/>
      <c r="G30" s="608"/>
      <c r="H30" s="608"/>
      <c r="I30" s="608"/>
      <c r="J30" s="608"/>
      <c r="K30" s="608"/>
      <c r="L30" s="608"/>
      <c r="M30" s="608"/>
      <c r="N30" s="608"/>
      <c r="O30" s="608"/>
      <c r="P30" s="608"/>
      <c r="Q30" s="609"/>
      <c r="R30" s="610">
        <v>7390382</v>
      </c>
      <c r="S30" s="611"/>
      <c r="T30" s="611"/>
      <c r="U30" s="611"/>
      <c r="V30" s="611"/>
      <c r="W30" s="611"/>
      <c r="X30" s="611"/>
      <c r="Y30" s="612"/>
      <c r="Z30" s="613">
        <v>21.6</v>
      </c>
      <c r="AA30" s="613"/>
      <c r="AB30" s="613"/>
      <c r="AC30" s="613"/>
      <c r="AD30" s="614" t="s">
        <v>122</v>
      </c>
      <c r="AE30" s="614"/>
      <c r="AF30" s="614"/>
      <c r="AG30" s="614"/>
      <c r="AH30" s="614"/>
      <c r="AI30" s="614"/>
      <c r="AJ30" s="614"/>
      <c r="AK30" s="614"/>
      <c r="AL30" s="615" t="s">
        <v>122</v>
      </c>
      <c r="AM30" s="616"/>
      <c r="AN30" s="616"/>
      <c r="AO30" s="617"/>
      <c r="AP30" s="592" t="s">
        <v>212</v>
      </c>
      <c r="AQ30" s="593"/>
      <c r="AR30" s="593"/>
      <c r="AS30" s="593"/>
      <c r="AT30" s="593"/>
      <c r="AU30" s="593"/>
      <c r="AV30" s="593"/>
      <c r="AW30" s="593"/>
      <c r="AX30" s="593"/>
      <c r="AY30" s="593"/>
      <c r="AZ30" s="593"/>
      <c r="BA30" s="593"/>
      <c r="BB30" s="593"/>
      <c r="BC30" s="593"/>
      <c r="BD30" s="593"/>
      <c r="BE30" s="593"/>
      <c r="BF30" s="594"/>
      <c r="BG30" s="592" t="s">
        <v>295</v>
      </c>
      <c r="BH30" s="652"/>
      <c r="BI30" s="652"/>
      <c r="BJ30" s="652"/>
      <c r="BK30" s="652"/>
      <c r="BL30" s="652"/>
      <c r="BM30" s="652"/>
      <c r="BN30" s="652"/>
      <c r="BO30" s="652"/>
      <c r="BP30" s="652"/>
      <c r="BQ30" s="653"/>
      <c r="BR30" s="592" t="s">
        <v>296</v>
      </c>
      <c r="BS30" s="652"/>
      <c r="BT30" s="652"/>
      <c r="BU30" s="652"/>
      <c r="BV30" s="652"/>
      <c r="BW30" s="652"/>
      <c r="BX30" s="652"/>
      <c r="BY30" s="652"/>
      <c r="BZ30" s="652"/>
      <c r="CA30" s="652"/>
      <c r="CB30" s="653"/>
      <c r="CD30" s="648"/>
      <c r="CE30" s="649"/>
      <c r="CF30" s="607" t="s">
        <v>297</v>
      </c>
      <c r="CG30" s="608"/>
      <c r="CH30" s="608"/>
      <c r="CI30" s="608"/>
      <c r="CJ30" s="608"/>
      <c r="CK30" s="608"/>
      <c r="CL30" s="608"/>
      <c r="CM30" s="608"/>
      <c r="CN30" s="608"/>
      <c r="CO30" s="608"/>
      <c r="CP30" s="608"/>
      <c r="CQ30" s="609"/>
      <c r="CR30" s="610">
        <v>3231438</v>
      </c>
      <c r="CS30" s="611"/>
      <c r="CT30" s="611"/>
      <c r="CU30" s="611"/>
      <c r="CV30" s="611"/>
      <c r="CW30" s="611"/>
      <c r="CX30" s="611"/>
      <c r="CY30" s="612"/>
      <c r="CZ30" s="615">
        <v>9.5</v>
      </c>
      <c r="DA30" s="641"/>
      <c r="DB30" s="641"/>
      <c r="DC30" s="645"/>
      <c r="DD30" s="619">
        <v>3231438</v>
      </c>
      <c r="DE30" s="611"/>
      <c r="DF30" s="611"/>
      <c r="DG30" s="611"/>
      <c r="DH30" s="611"/>
      <c r="DI30" s="611"/>
      <c r="DJ30" s="611"/>
      <c r="DK30" s="612"/>
      <c r="DL30" s="619">
        <v>3231438</v>
      </c>
      <c r="DM30" s="611"/>
      <c r="DN30" s="611"/>
      <c r="DO30" s="611"/>
      <c r="DP30" s="611"/>
      <c r="DQ30" s="611"/>
      <c r="DR30" s="611"/>
      <c r="DS30" s="611"/>
      <c r="DT30" s="611"/>
      <c r="DU30" s="611"/>
      <c r="DV30" s="612"/>
      <c r="DW30" s="615">
        <v>18.399999999999999</v>
      </c>
      <c r="DX30" s="641"/>
      <c r="DY30" s="641"/>
      <c r="DZ30" s="641"/>
      <c r="EA30" s="641"/>
      <c r="EB30" s="641"/>
      <c r="EC30" s="642"/>
    </row>
    <row r="31" spans="2:133" ht="11.25" customHeight="1" x14ac:dyDescent="0.15">
      <c r="B31" s="623" t="s">
        <v>298</v>
      </c>
      <c r="C31" s="624"/>
      <c r="D31" s="624"/>
      <c r="E31" s="624"/>
      <c r="F31" s="624"/>
      <c r="G31" s="624"/>
      <c r="H31" s="624"/>
      <c r="I31" s="624"/>
      <c r="J31" s="624"/>
      <c r="K31" s="624"/>
      <c r="L31" s="624"/>
      <c r="M31" s="624"/>
      <c r="N31" s="624"/>
      <c r="O31" s="624"/>
      <c r="P31" s="624"/>
      <c r="Q31" s="625"/>
      <c r="R31" s="610">
        <v>20009</v>
      </c>
      <c r="S31" s="611"/>
      <c r="T31" s="611"/>
      <c r="U31" s="611"/>
      <c r="V31" s="611"/>
      <c r="W31" s="611"/>
      <c r="X31" s="611"/>
      <c r="Y31" s="612"/>
      <c r="Z31" s="613">
        <v>0.1</v>
      </c>
      <c r="AA31" s="613"/>
      <c r="AB31" s="613"/>
      <c r="AC31" s="613"/>
      <c r="AD31" s="614">
        <v>20009</v>
      </c>
      <c r="AE31" s="614"/>
      <c r="AF31" s="614"/>
      <c r="AG31" s="614"/>
      <c r="AH31" s="614"/>
      <c r="AI31" s="614"/>
      <c r="AJ31" s="614"/>
      <c r="AK31" s="614"/>
      <c r="AL31" s="615">
        <v>0.1</v>
      </c>
      <c r="AM31" s="616"/>
      <c r="AN31" s="616"/>
      <c r="AO31" s="617"/>
      <c r="AP31" s="656" t="s">
        <v>299</v>
      </c>
      <c r="AQ31" s="657"/>
      <c r="AR31" s="657"/>
      <c r="AS31" s="657"/>
      <c r="AT31" s="662" t="s">
        <v>300</v>
      </c>
      <c r="AU31" s="200"/>
      <c r="AV31" s="200"/>
      <c r="AW31" s="200"/>
      <c r="AX31" s="596" t="s">
        <v>178</v>
      </c>
      <c r="AY31" s="597"/>
      <c r="AZ31" s="597"/>
      <c r="BA31" s="597"/>
      <c r="BB31" s="597"/>
      <c r="BC31" s="597"/>
      <c r="BD31" s="597"/>
      <c r="BE31" s="597"/>
      <c r="BF31" s="598"/>
      <c r="BG31" s="666">
        <v>99.4</v>
      </c>
      <c r="BH31" s="654"/>
      <c r="BI31" s="654"/>
      <c r="BJ31" s="654"/>
      <c r="BK31" s="654"/>
      <c r="BL31" s="654"/>
      <c r="BM31" s="605">
        <v>98.4</v>
      </c>
      <c r="BN31" s="654"/>
      <c r="BO31" s="654"/>
      <c r="BP31" s="654"/>
      <c r="BQ31" s="655"/>
      <c r="BR31" s="666">
        <v>99.4</v>
      </c>
      <c r="BS31" s="654"/>
      <c r="BT31" s="654"/>
      <c r="BU31" s="654"/>
      <c r="BV31" s="654"/>
      <c r="BW31" s="654"/>
      <c r="BX31" s="605">
        <v>98.3</v>
      </c>
      <c r="BY31" s="654"/>
      <c r="BZ31" s="654"/>
      <c r="CA31" s="654"/>
      <c r="CB31" s="655"/>
      <c r="CD31" s="648"/>
      <c r="CE31" s="649"/>
      <c r="CF31" s="607" t="s">
        <v>301</v>
      </c>
      <c r="CG31" s="608"/>
      <c r="CH31" s="608"/>
      <c r="CI31" s="608"/>
      <c r="CJ31" s="608"/>
      <c r="CK31" s="608"/>
      <c r="CL31" s="608"/>
      <c r="CM31" s="608"/>
      <c r="CN31" s="608"/>
      <c r="CO31" s="608"/>
      <c r="CP31" s="608"/>
      <c r="CQ31" s="609"/>
      <c r="CR31" s="610">
        <v>113676</v>
      </c>
      <c r="CS31" s="643"/>
      <c r="CT31" s="643"/>
      <c r="CU31" s="643"/>
      <c r="CV31" s="643"/>
      <c r="CW31" s="643"/>
      <c r="CX31" s="643"/>
      <c r="CY31" s="644"/>
      <c r="CZ31" s="615">
        <v>0.3</v>
      </c>
      <c r="DA31" s="641"/>
      <c r="DB31" s="641"/>
      <c r="DC31" s="645"/>
      <c r="DD31" s="619">
        <v>113676</v>
      </c>
      <c r="DE31" s="643"/>
      <c r="DF31" s="643"/>
      <c r="DG31" s="643"/>
      <c r="DH31" s="643"/>
      <c r="DI31" s="643"/>
      <c r="DJ31" s="643"/>
      <c r="DK31" s="644"/>
      <c r="DL31" s="619">
        <v>113676</v>
      </c>
      <c r="DM31" s="643"/>
      <c r="DN31" s="643"/>
      <c r="DO31" s="643"/>
      <c r="DP31" s="643"/>
      <c r="DQ31" s="643"/>
      <c r="DR31" s="643"/>
      <c r="DS31" s="643"/>
      <c r="DT31" s="643"/>
      <c r="DU31" s="643"/>
      <c r="DV31" s="644"/>
      <c r="DW31" s="615">
        <v>0.6</v>
      </c>
      <c r="DX31" s="641"/>
      <c r="DY31" s="641"/>
      <c r="DZ31" s="641"/>
      <c r="EA31" s="641"/>
      <c r="EB31" s="641"/>
      <c r="EC31" s="642"/>
    </row>
    <row r="32" spans="2:133" ht="11.25" customHeight="1" x14ac:dyDescent="0.15">
      <c r="B32" s="607" t="s">
        <v>302</v>
      </c>
      <c r="C32" s="608"/>
      <c r="D32" s="608"/>
      <c r="E32" s="608"/>
      <c r="F32" s="608"/>
      <c r="G32" s="608"/>
      <c r="H32" s="608"/>
      <c r="I32" s="608"/>
      <c r="J32" s="608"/>
      <c r="K32" s="608"/>
      <c r="L32" s="608"/>
      <c r="M32" s="608"/>
      <c r="N32" s="608"/>
      <c r="O32" s="608"/>
      <c r="P32" s="608"/>
      <c r="Q32" s="609"/>
      <c r="R32" s="610">
        <v>2434405</v>
      </c>
      <c r="S32" s="611"/>
      <c r="T32" s="611"/>
      <c r="U32" s="611"/>
      <c r="V32" s="611"/>
      <c r="W32" s="611"/>
      <c r="X32" s="611"/>
      <c r="Y32" s="612"/>
      <c r="Z32" s="613">
        <v>7.1</v>
      </c>
      <c r="AA32" s="613"/>
      <c r="AB32" s="613"/>
      <c r="AC32" s="613"/>
      <c r="AD32" s="614" t="s">
        <v>122</v>
      </c>
      <c r="AE32" s="614"/>
      <c r="AF32" s="614"/>
      <c r="AG32" s="614"/>
      <c r="AH32" s="614"/>
      <c r="AI32" s="614"/>
      <c r="AJ32" s="614"/>
      <c r="AK32" s="614"/>
      <c r="AL32" s="615" t="s">
        <v>122</v>
      </c>
      <c r="AM32" s="616"/>
      <c r="AN32" s="616"/>
      <c r="AO32" s="617"/>
      <c r="AP32" s="658"/>
      <c r="AQ32" s="659"/>
      <c r="AR32" s="659"/>
      <c r="AS32" s="659"/>
      <c r="AT32" s="663"/>
      <c r="AU32" s="196" t="s">
        <v>303</v>
      </c>
      <c r="AX32" s="607" t="s">
        <v>304</v>
      </c>
      <c r="AY32" s="608"/>
      <c r="AZ32" s="608"/>
      <c r="BA32" s="608"/>
      <c r="BB32" s="608"/>
      <c r="BC32" s="608"/>
      <c r="BD32" s="608"/>
      <c r="BE32" s="608"/>
      <c r="BF32" s="609"/>
      <c r="BG32" s="667">
        <v>99.3</v>
      </c>
      <c r="BH32" s="643"/>
      <c r="BI32" s="643"/>
      <c r="BJ32" s="643"/>
      <c r="BK32" s="643"/>
      <c r="BL32" s="643"/>
      <c r="BM32" s="616">
        <v>98.2</v>
      </c>
      <c r="BN32" s="643"/>
      <c r="BO32" s="643"/>
      <c r="BP32" s="643"/>
      <c r="BQ32" s="665"/>
      <c r="BR32" s="667">
        <v>99.2</v>
      </c>
      <c r="BS32" s="643"/>
      <c r="BT32" s="643"/>
      <c r="BU32" s="643"/>
      <c r="BV32" s="643"/>
      <c r="BW32" s="643"/>
      <c r="BX32" s="616">
        <v>98.2</v>
      </c>
      <c r="BY32" s="643"/>
      <c r="BZ32" s="643"/>
      <c r="CA32" s="643"/>
      <c r="CB32" s="665"/>
      <c r="CD32" s="650"/>
      <c r="CE32" s="651"/>
      <c r="CF32" s="607" t="s">
        <v>305</v>
      </c>
      <c r="CG32" s="608"/>
      <c r="CH32" s="608"/>
      <c r="CI32" s="608"/>
      <c r="CJ32" s="608"/>
      <c r="CK32" s="608"/>
      <c r="CL32" s="608"/>
      <c r="CM32" s="608"/>
      <c r="CN32" s="608"/>
      <c r="CO32" s="608"/>
      <c r="CP32" s="608"/>
      <c r="CQ32" s="609"/>
      <c r="CR32" s="610">
        <v>770</v>
      </c>
      <c r="CS32" s="611"/>
      <c r="CT32" s="611"/>
      <c r="CU32" s="611"/>
      <c r="CV32" s="611"/>
      <c r="CW32" s="611"/>
      <c r="CX32" s="611"/>
      <c r="CY32" s="612"/>
      <c r="CZ32" s="615">
        <v>0</v>
      </c>
      <c r="DA32" s="641"/>
      <c r="DB32" s="641"/>
      <c r="DC32" s="645"/>
      <c r="DD32" s="619">
        <v>770</v>
      </c>
      <c r="DE32" s="611"/>
      <c r="DF32" s="611"/>
      <c r="DG32" s="611"/>
      <c r="DH32" s="611"/>
      <c r="DI32" s="611"/>
      <c r="DJ32" s="611"/>
      <c r="DK32" s="612"/>
      <c r="DL32" s="619">
        <v>770</v>
      </c>
      <c r="DM32" s="611"/>
      <c r="DN32" s="611"/>
      <c r="DO32" s="611"/>
      <c r="DP32" s="611"/>
      <c r="DQ32" s="611"/>
      <c r="DR32" s="611"/>
      <c r="DS32" s="611"/>
      <c r="DT32" s="611"/>
      <c r="DU32" s="611"/>
      <c r="DV32" s="612"/>
      <c r="DW32" s="615">
        <v>0</v>
      </c>
      <c r="DX32" s="641"/>
      <c r="DY32" s="641"/>
      <c r="DZ32" s="641"/>
      <c r="EA32" s="641"/>
      <c r="EB32" s="641"/>
      <c r="EC32" s="642"/>
    </row>
    <row r="33" spans="2:133" ht="11.25" customHeight="1" x14ac:dyDescent="0.15">
      <c r="B33" s="607" t="s">
        <v>306</v>
      </c>
      <c r="C33" s="608"/>
      <c r="D33" s="608"/>
      <c r="E33" s="608"/>
      <c r="F33" s="608"/>
      <c r="G33" s="608"/>
      <c r="H33" s="608"/>
      <c r="I33" s="608"/>
      <c r="J33" s="608"/>
      <c r="K33" s="608"/>
      <c r="L33" s="608"/>
      <c r="M33" s="608"/>
      <c r="N33" s="608"/>
      <c r="O33" s="608"/>
      <c r="P33" s="608"/>
      <c r="Q33" s="609"/>
      <c r="R33" s="610">
        <v>1009983</v>
      </c>
      <c r="S33" s="611"/>
      <c r="T33" s="611"/>
      <c r="U33" s="611"/>
      <c r="V33" s="611"/>
      <c r="W33" s="611"/>
      <c r="X33" s="611"/>
      <c r="Y33" s="612"/>
      <c r="Z33" s="613">
        <v>2.9</v>
      </c>
      <c r="AA33" s="613"/>
      <c r="AB33" s="613"/>
      <c r="AC33" s="613"/>
      <c r="AD33" s="614">
        <v>6551</v>
      </c>
      <c r="AE33" s="614"/>
      <c r="AF33" s="614"/>
      <c r="AG33" s="614"/>
      <c r="AH33" s="614"/>
      <c r="AI33" s="614"/>
      <c r="AJ33" s="614"/>
      <c r="AK33" s="614"/>
      <c r="AL33" s="615">
        <v>0</v>
      </c>
      <c r="AM33" s="616"/>
      <c r="AN33" s="616"/>
      <c r="AO33" s="617"/>
      <c r="AP33" s="660"/>
      <c r="AQ33" s="661"/>
      <c r="AR33" s="661"/>
      <c r="AS33" s="661"/>
      <c r="AT33" s="664"/>
      <c r="AU33" s="201"/>
      <c r="AV33" s="201"/>
      <c r="AW33" s="201"/>
      <c r="AX33" s="631" t="s">
        <v>307</v>
      </c>
      <c r="AY33" s="632"/>
      <c r="AZ33" s="632"/>
      <c r="BA33" s="632"/>
      <c r="BB33" s="632"/>
      <c r="BC33" s="632"/>
      <c r="BD33" s="632"/>
      <c r="BE33" s="632"/>
      <c r="BF33" s="633"/>
      <c r="BG33" s="668">
        <v>99.5</v>
      </c>
      <c r="BH33" s="669"/>
      <c r="BI33" s="669"/>
      <c r="BJ33" s="669"/>
      <c r="BK33" s="669"/>
      <c r="BL33" s="669"/>
      <c r="BM33" s="670">
        <v>98.3</v>
      </c>
      <c r="BN33" s="669"/>
      <c r="BO33" s="669"/>
      <c r="BP33" s="669"/>
      <c r="BQ33" s="671"/>
      <c r="BR33" s="668">
        <v>99.5</v>
      </c>
      <c r="BS33" s="669"/>
      <c r="BT33" s="669"/>
      <c r="BU33" s="669"/>
      <c r="BV33" s="669"/>
      <c r="BW33" s="669"/>
      <c r="BX33" s="670">
        <v>98.3</v>
      </c>
      <c r="BY33" s="669"/>
      <c r="BZ33" s="669"/>
      <c r="CA33" s="669"/>
      <c r="CB33" s="671"/>
      <c r="CD33" s="607" t="s">
        <v>308</v>
      </c>
      <c r="CE33" s="608"/>
      <c r="CF33" s="608"/>
      <c r="CG33" s="608"/>
      <c r="CH33" s="608"/>
      <c r="CI33" s="608"/>
      <c r="CJ33" s="608"/>
      <c r="CK33" s="608"/>
      <c r="CL33" s="608"/>
      <c r="CM33" s="608"/>
      <c r="CN33" s="608"/>
      <c r="CO33" s="608"/>
      <c r="CP33" s="608"/>
      <c r="CQ33" s="609"/>
      <c r="CR33" s="610">
        <v>11543138</v>
      </c>
      <c r="CS33" s="643"/>
      <c r="CT33" s="643"/>
      <c r="CU33" s="643"/>
      <c r="CV33" s="643"/>
      <c r="CW33" s="643"/>
      <c r="CX33" s="643"/>
      <c r="CY33" s="644"/>
      <c r="CZ33" s="615">
        <v>34</v>
      </c>
      <c r="DA33" s="641"/>
      <c r="DB33" s="641"/>
      <c r="DC33" s="645"/>
      <c r="DD33" s="619">
        <v>9347132</v>
      </c>
      <c r="DE33" s="643"/>
      <c r="DF33" s="643"/>
      <c r="DG33" s="643"/>
      <c r="DH33" s="643"/>
      <c r="DI33" s="643"/>
      <c r="DJ33" s="643"/>
      <c r="DK33" s="644"/>
      <c r="DL33" s="619">
        <v>7366747</v>
      </c>
      <c r="DM33" s="643"/>
      <c r="DN33" s="643"/>
      <c r="DO33" s="643"/>
      <c r="DP33" s="643"/>
      <c r="DQ33" s="643"/>
      <c r="DR33" s="643"/>
      <c r="DS33" s="643"/>
      <c r="DT33" s="643"/>
      <c r="DU33" s="643"/>
      <c r="DV33" s="644"/>
      <c r="DW33" s="615">
        <v>42</v>
      </c>
      <c r="DX33" s="641"/>
      <c r="DY33" s="641"/>
      <c r="DZ33" s="641"/>
      <c r="EA33" s="641"/>
      <c r="EB33" s="641"/>
      <c r="EC33" s="642"/>
    </row>
    <row r="34" spans="2:133" ht="11.25" customHeight="1" x14ac:dyDescent="0.15">
      <c r="B34" s="607" t="s">
        <v>309</v>
      </c>
      <c r="C34" s="608"/>
      <c r="D34" s="608"/>
      <c r="E34" s="608"/>
      <c r="F34" s="608"/>
      <c r="G34" s="608"/>
      <c r="H34" s="608"/>
      <c r="I34" s="608"/>
      <c r="J34" s="608"/>
      <c r="K34" s="608"/>
      <c r="L34" s="608"/>
      <c r="M34" s="608"/>
      <c r="N34" s="608"/>
      <c r="O34" s="608"/>
      <c r="P34" s="608"/>
      <c r="Q34" s="609"/>
      <c r="R34" s="610">
        <v>254792</v>
      </c>
      <c r="S34" s="611"/>
      <c r="T34" s="611"/>
      <c r="U34" s="611"/>
      <c r="V34" s="611"/>
      <c r="W34" s="611"/>
      <c r="X34" s="611"/>
      <c r="Y34" s="612"/>
      <c r="Z34" s="613">
        <v>0.7</v>
      </c>
      <c r="AA34" s="613"/>
      <c r="AB34" s="613"/>
      <c r="AC34" s="613"/>
      <c r="AD34" s="614" t="s">
        <v>122</v>
      </c>
      <c r="AE34" s="614"/>
      <c r="AF34" s="614"/>
      <c r="AG34" s="614"/>
      <c r="AH34" s="614"/>
      <c r="AI34" s="614"/>
      <c r="AJ34" s="614"/>
      <c r="AK34" s="614"/>
      <c r="AL34" s="615" t="s">
        <v>122</v>
      </c>
      <c r="AM34" s="616"/>
      <c r="AN34" s="616"/>
      <c r="AO34" s="617"/>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7" t="s">
        <v>310</v>
      </c>
      <c r="CE34" s="608"/>
      <c r="CF34" s="608"/>
      <c r="CG34" s="608"/>
      <c r="CH34" s="608"/>
      <c r="CI34" s="608"/>
      <c r="CJ34" s="608"/>
      <c r="CK34" s="608"/>
      <c r="CL34" s="608"/>
      <c r="CM34" s="608"/>
      <c r="CN34" s="608"/>
      <c r="CO34" s="608"/>
      <c r="CP34" s="608"/>
      <c r="CQ34" s="609"/>
      <c r="CR34" s="610">
        <v>4104201</v>
      </c>
      <c r="CS34" s="611"/>
      <c r="CT34" s="611"/>
      <c r="CU34" s="611"/>
      <c r="CV34" s="611"/>
      <c r="CW34" s="611"/>
      <c r="CX34" s="611"/>
      <c r="CY34" s="612"/>
      <c r="CZ34" s="615">
        <v>12.1</v>
      </c>
      <c r="DA34" s="641"/>
      <c r="DB34" s="641"/>
      <c r="DC34" s="645"/>
      <c r="DD34" s="619">
        <v>3266741</v>
      </c>
      <c r="DE34" s="611"/>
      <c r="DF34" s="611"/>
      <c r="DG34" s="611"/>
      <c r="DH34" s="611"/>
      <c r="DI34" s="611"/>
      <c r="DJ34" s="611"/>
      <c r="DK34" s="612"/>
      <c r="DL34" s="619">
        <v>2788101</v>
      </c>
      <c r="DM34" s="611"/>
      <c r="DN34" s="611"/>
      <c r="DO34" s="611"/>
      <c r="DP34" s="611"/>
      <c r="DQ34" s="611"/>
      <c r="DR34" s="611"/>
      <c r="DS34" s="611"/>
      <c r="DT34" s="611"/>
      <c r="DU34" s="611"/>
      <c r="DV34" s="612"/>
      <c r="DW34" s="615">
        <v>15.9</v>
      </c>
      <c r="DX34" s="641"/>
      <c r="DY34" s="641"/>
      <c r="DZ34" s="641"/>
      <c r="EA34" s="641"/>
      <c r="EB34" s="641"/>
      <c r="EC34" s="642"/>
    </row>
    <row r="35" spans="2:133" ht="11.25" customHeight="1" x14ac:dyDescent="0.15">
      <c r="B35" s="607" t="s">
        <v>311</v>
      </c>
      <c r="C35" s="608"/>
      <c r="D35" s="608"/>
      <c r="E35" s="608"/>
      <c r="F35" s="608"/>
      <c r="G35" s="608"/>
      <c r="H35" s="608"/>
      <c r="I35" s="608"/>
      <c r="J35" s="608"/>
      <c r="K35" s="608"/>
      <c r="L35" s="608"/>
      <c r="M35" s="608"/>
      <c r="N35" s="608"/>
      <c r="O35" s="608"/>
      <c r="P35" s="608"/>
      <c r="Q35" s="609"/>
      <c r="R35" s="610">
        <v>850519</v>
      </c>
      <c r="S35" s="611"/>
      <c r="T35" s="611"/>
      <c r="U35" s="611"/>
      <c r="V35" s="611"/>
      <c r="W35" s="611"/>
      <c r="X35" s="611"/>
      <c r="Y35" s="612"/>
      <c r="Z35" s="613">
        <v>2.5</v>
      </c>
      <c r="AA35" s="613"/>
      <c r="AB35" s="613"/>
      <c r="AC35" s="613"/>
      <c r="AD35" s="614" t="s">
        <v>122</v>
      </c>
      <c r="AE35" s="614"/>
      <c r="AF35" s="614"/>
      <c r="AG35" s="614"/>
      <c r="AH35" s="614"/>
      <c r="AI35" s="614"/>
      <c r="AJ35" s="614"/>
      <c r="AK35" s="614"/>
      <c r="AL35" s="615" t="s">
        <v>122</v>
      </c>
      <c r="AM35" s="616"/>
      <c r="AN35" s="616"/>
      <c r="AO35" s="617"/>
      <c r="AP35" s="206"/>
      <c r="AQ35" s="592" t="s">
        <v>312</v>
      </c>
      <c r="AR35" s="593"/>
      <c r="AS35" s="593"/>
      <c r="AT35" s="593"/>
      <c r="AU35" s="593"/>
      <c r="AV35" s="593"/>
      <c r="AW35" s="593"/>
      <c r="AX35" s="593"/>
      <c r="AY35" s="593"/>
      <c r="AZ35" s="593"/>
      <c r="BA35" s="593"/>
      <c r="BB35" s="593"/>
      <c r="BC35" s="593"/>
      <c r="BD35" s="593"/>
      <c r="BE35" s="593"/>
      <c r="BF35" s="594"/>
      <c r="BG35" s="592" t="s">
        <v>313</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314</v>
      </c>
      <c r="CE35" s="608"/>
      <c r="CF35" s="608"/>
      <c r="CG35" s="608"/>
      <c r="CH35" s="608"/>
      <c r="CI35" s="608"/>
      <c r="CJ35" s="608"/>
      <c r="CK35" s="608"/>
      <c r="CL35" s="608"/>
      <c r="CM35" s="608"/>
      <c r="CN35" s="608"/>
      <c r="CO35" s="608"/>
      <c r="CP35" s="608"/>
      <c r="CQ35" s="609"/>
      <c r="CR35" s="610">
        <v>197793</v>
      </c>
      <c r="CS35" s="643"/>
      <c r="CT35" s="643"/>
      <c r="CU35" s="643"/>
      <c r="CV35" s="643"/>
      <c r="CW35" s="643"/>
      <c r="CX35" s="643"/>
      <c r="CY35" s="644"/>
      <c r="CZ35" s="615">
        <v>0.6</v>
      </c>
      <c r="DA35" s="641"/>
      <c r="DB35" s="641"/>
      <c r="DC35" s="645"/>
      <c r="DD35" s="619">
        <v>131902</v>
      </c>
      <c r="DE35" s="643"/>
      <c r="DF35" s="643"/>
      <c r="DG35" s="643"/>
      <c r="DH35" s="643"/>
      <c r="DI35" s="643"/>
      <c r="DJ35" s="643"/>
      <c r="DK35" s="644"/>
      <c r="DL35" s="619">
        <v>131888</v>
      </c>
      <c r="DM35" s="643"/>
      <c r="DN35" s="643"/>
      <c r="DO35" s="643"/>
      <c r="DP35" s="643"/>
      <c r="DQ35" s="643"/>
      <c r="DR35" s="643"/>
      <c r="DS35" s="643"/>
      <c r="DT35" s="643"/>
      <c r="DU35" s="643"/>
      <c r="DV35" s="644"/>
      <c r="DW35" s="615">
        <v>0.8</v>
      </c>
      <c r="DX35" s="641"/>
      <c r="DY35" s="641"/>
      <c r="DZ35" s="641"/>
      <c r="EA35" s="641"/>
      <c r="EB35" s="641"/>
      <c r="EC35" s="642"/>
    </row>
    <row r="36" spans="2:133" ht="11.25" customHeight="1" x14ac:dyDescent="0.15">
      <c r="B36" s="607" t="s">
        <v>315</v>
      </c>
      <c r="C36" s="608"/>
      <c r="D36" s="608"/>
      <c r="E36" s="608"/>
      <c r="F36" s="608"/>
      <c r="G36" s="608"/>
      <c r="H36" s="608"/>
      <c r="I36" s="608"/>
      <c r="J36" s="608"/>
      <c r="K36" s="608"/>
      <c r="L36" s="608"/>
      <c r="M36" s="608"/>
      <c r="N36" s="608"/>
      <c r="O36" s="608"/>
      <c r="P36" s="608"/>
      <c r="Q36" s="609"/>
      <c r="R36" s="610">
        <v>455768</v>
      </c>
      <c r="S36" s="611"/>
      <c r="T36" s="611"/>
      <c r="U36" s="611"/>
      <c r="V36" s="611"/>
      <c r="W36" s="611"/>
      <c r="X36" s="611"/>
      <c r="Y36" s="612"/>
      <c r="Z36" s="613">
        <v>1.3</v>
      </c>
      <c r="AA36" s="613"/>
      <c r="AB36" s="613"/>
      <c r="AC36" s="613"/>
      <c r="AD36" s="614" t="s">
        <v>122</v>
      </c>
      <c r="AE36" s="614"/>
      <c r="AF36" s="614"/>
      <c r="AG36" s="614"/>
      <c r="AH36" s="614"/>
      <c r="AI36" s="614"/>
      <c r="AJ36" s="614"/>
      <c r="AK36" s="614"/>
      <c r="AL36" s="615" t="s">
        <v>122</v>
      </c>
      <c r="AM36" s="616"/>
      <c r="AN36" s="616"/>
      <c r="AO36" s="617"/>
      <c r="AP36" s="206"/>
      <c r="AQ36" s="676" t="s">
        <v>316</v>
      </c>
      <c r="AR36" s="677"/>
      <c r="AS36" s="677"/>
      <c r="AT36" s="677"/>
      <c r="AU36" s="677"/>
      <c r="AV36" s="677"/>
      <c r="AW36" s="677"/>
      <c r="AX36" s="677"/>
      <c r="AY36" s="678"/>
      <c r="AZ36" s="599">
        <v>3851765</v>
      </c>
      <c r="BA36" s="600"/>
      <c r="BB36" s="600"/>
      <c r="BC36" s="600"/>
      <c r="BD36" s="600"/>
      <c r="BE36" s="600"/>
      <c r="BF36" s="672"/>
      <c r="BG36" s="596" t="s">
        <v>317</v>
      </c>
      <c r="BH36" s="597"/>
      <c r="BI36" s="597"/>
      <c r="BJ36" s="597"/>
      <c r="BK36" s="597"/>
      <c r="BL36" s="597"/>
      <c r="BM36" s="597"/>
      <c r="BN36" s="597"/>
      <c r="BO36" s="597"/>
      <c r="BP36" s="597"/>
      <c r="BQ36" s="597"/>
      <c r="BR36" s="597"/>
      <c r="BS36" s="597"/>
      <c r="BT36" s="597"/>
      <c r="BU36" s="598"/>
      <c r="BV36" s="599">
        <v>78135</v>
      </c>
      <c r="BW36" s="600"/>
      <c r="BX36" s="600"/>
      <c r="BY36" s="600"/>
      <c r="BZ36" s="600"/>
      <c r="CA36" s="600"/>
      <c r="CB36" s="672"/>
      <c r="CD36" s="607" t="s">
        <v>318</v>
      </c>
      <c r="CE36" s="608"/>
      <c r="CF36" s="608"/>
      <c r="CG36" s="608"/>
      <c r="CH36" s="608"/>
      <c r="CI36" s="608"/>
      <c r="CJ36" s="608"/>
      <c r="CK36" s="608"/>
      <c r="CL36" s="608"/>
      <c r="CM36" s="608"/>
      <c r="CN36" s="608"/>
      <c r="CO36" s="608"/>
      <c r="CP36" s="608"/>
      <c r="CQ36" s="609"/>
      <c r="CR36" s="610">
        <v>3151960</v>
      </c>
      <c r="CS36" s="611"/>
      <c r="CT36" s="611"/>
      <c r="CU36" s="611"/>
      <c r="CV36" s="611"/>
      <c r="CW36" s="611"/>
      <c r="CX36" s="611"/>
      <c r="CY36" s="612"/>
      <c r="CZ36" s="615">
        <v>9.3000000000000007</v>
      </c>
      <c r="DA36" s="641"/>
      <c r="DB36" s="641"/>
      <c r="DC36" s="645"/>
      <c r="DD36" s="619">
        <v>2818886</v>
      </c>
      <c r="DE36" s="611"/>
      <c r="DF36" s="611"/>
      <c r="DG36" s="611"/>
      <c r="DH36" s="611"/>
      <c r="DI36" s="611"/>
      <c r="DJ36" s="611"/>
      <c r="DK36" s="612"/>
      <c r="DL36" s="619">
        <v>1988897</v>
      </c>
      <c r="DM36" s="611"/>
      <c r="DN36" s="611"/>
      <c r="DO36" s="611"/>
      <c r="DP36" s="611"/>
      <c r="DQ36" s="611"/>
      <c r="DR36" s="611"/>
      <c r="DS36" s="611"/>
      <c r="DT36" s="611"/>
      <c r="DU36" s="611"/>
      <c r="DV36" s="612"/>
      <c r="DW36" s="615">
        <v>11.3</v>
      </c>
      <c r="DX36" s="641"/>
      <c r="DY36" s="641"/>
      <c r="DZ36" s="641"/>
      <c r="EA36" s="641"/>
      <c r="EB36" s="641"/>
      <c r="EC36" s="642"/>
    </row>
    <row r="37" spans="2:133" ht="11.25" customHeight="1" x14ac:dyDescent="0.15">
      <c r="B37" s="607" t="s">
        <v>319</v>
      </c>
      <c r="C37" s="608"/>
      <c r="D37" s="608"/>
      <c r="E37" s="608"/>
      <c r="F37" s="608"/>
      <c r="G37" s="608"/>
      <c r="H37" s="608"/>
      <c r="I37" s="608"/>
      <c r="J37" s="608"/>
      <c r="K37" s="608"/>
      <c r="L37" s="608"/>
      <c r="M37" s="608"/>
      <c r="N37" s="608"/>
      <c r="O37" s="608"/>
      <c r="P37" s="608"/>
      <c r="Q37" s="609"/>
      <c r="R37" s="610">
        <v>782339</v>
      </c>
      <c r="S37" s="611"/>
      <c r="T37" s="611"/>
      <c r="U37" s="611"/>
      <c r="V37" s="611"/>
      <c r="W37" s="611"/>
      <c r="X37" s="611"/>
      <c r="Y37" s="612"/>
      <c r="Z37" s="613">
        <v>2.2999999999999998</v>
      </c>
      <c r="AA37" s="613"/>
      <c r="AB37" s="613"/>
      <c r="AC37" s="613"/>
      <c r="AD37" s="614">
        <v>229</v>
      </c>
      <c r="AE37" s="614"/>
      <c r="AF37" s="614"/>
      <c r="AG37" s="614"/>
      <c r="AH37" s="614"/>
      <c r="AI37" s="614"/>
      <c r="AJ37" s="614"/>
      <c r="AK37" s="614"/>
      <c r="AL37" s="615">
        <v>0</v>
      </c>
      <c r="AM37" s="616"/>
      <c r="AN37" s="616"/>
      <c r="AO37" s="617"/>
      <c r="AQ37" s="673" t="s">
        <v>320</v>
      </c>
      <c r="AR37" s="674"/>
      <c r="AS37" s="674"/>
      <c r="AT37" s="674"/>
      <c r="AU37" s="674"/>
      <c r="AV37" s="674"/>
      <c r="AW37" s="674"/>
      <c r="AX37" s="674"/>
      <c r="AY37" s="675"/>
      <c r="AZ37" s="610">
        <v>620000</v>
      </c>
      <c r="BA37" s="611"/>
      <c r="BB37" s="611"/>
      <c r="BC37" s="611"/>
      <c r="BD37" s="643"/>
      <c r="BE37" s="643"/>
      <c r="BF37" s="665"/>
      <c r="BG37" s="607" t="s">
        <v>321</v>
      </c>
      <c r="BH37" s="608"/>
      <c r="BI37" s="608"/>
      <c r="BJ37" s="608"/>
      <c r="BK37" s="608"/>
      <c r="BL37" s="608"/>
      <c r="BM37" s="608"/>
      <c r="BN37" s="608"/>
      <c r="BO37" s="608"/>
      <c r="BP37" s="608"/>
      <c r="BQ37" s="608"/>
      <c r="BR37" s="608"/>
      <c r="BS37" s="608"/>
      <c r="BT37" s="608"/>
      <c r="BU37" s="609"/>
      <c r="BV37" s="610">
        <v>8680</v>
      </c>
      <c r="BW37" s="611"/>
      <c r="BX37" s="611"/>
      <c r="BY37" s="611"/>
      <c r="BZ37" s="611"/>
      <c r="CA37" s="611"/>
      <c r="CB37" s="620"/>
      <c r="CD37" s="607" t="s">
        <v>322</v>
      </c>
      <c r="CE37" s="608"/>
      <c r="CF37" s="608"/>
      <c r="CG37" s="608"/>
      <c r="CH37" s="608"/>
      <c r="CI37" s="608"/>
      <c r="CJ37" s="608"/>
      <c r="CK37" s="608"/>
      <c r="CL37" s="608"/>
      <c r="CM37" s="608"/>
      <c r="CN37" s="608"/>
      <c r="CO37" s="608"/>
      <c r="CP37" s="608"/>
      <c r="CQ37" s="609"/>
      <c r="CR37" s="610">
        <v>840807</v>
      </c>
      <c r="CS37" s="643"/>
      <c r="CT37" s="643"/>
      <c r="CU37" s="643"/>
      <c r="CV37" s="643"/>
      <c r="CW37" s="643"/>
      <c r="CX37" s="643"/>
      <c r="CY37" s="644"/>
      <c r="CZ37" s="615">
        <v>2.5</v>
      </c>
      <c r="DA37" s="641"/>
      <c r="DB37" s="641"/>
      <c r="DC37" s="645"/>
      <c r="DD37" s="619">
        <v>838270</v>
      </c>
      <c r="DE37" s="643"/>
      <c r="DF37" s="643"/>
      <c r="DG37" s="643"/>
      <c r="DH37" s="643"/>
      <c r="DI37" s="643"/>
      <c r="DJ37" s="643"/>
      <c r="DK37" s="644"/>
      <c r="DL37" s="619">
        <v>595011</v>
      </c>
      <c r="DM37" s="643"/>
      <c r="DN37" s="643"/>
      <c r="DO37" s="643"/>
      <c r="DP37" s="643"/>
      <c r="DQ37" s="643"/>
      <c r="DR37" s="643"/>
      <c r="DS37" s="643"/>
      <c r="DT37" s="643"/>
      <c r="DU37" s="643"/>
      <c r="DV37" s="644"/>
      <c r="DW37" s="615">
        <v>3.4</v>
      </c>
      <c r="DX37" s="641"/>
      <c r="DY37" s="641"/>
      <c r="DZ37" s="641"/>
      <c r="EA37" s="641"/>
      <c r="EB37" s="641"/>
      <c r="EC37" s="642"/>
    </row>
    <row r="38" spans="2:133" ht="11.25" customHeight="1" x14ac:dyDescent="0.15">
      <c r="B38" s="607" t="s">
        <v>323</v>
      </c>
      <c r="C38" s="608"/>
      <c r="D38" s="608"/>
      <c r="E38" s="608"/>
      <c r="F38" s="608"/>
      <c r="G38" s="608"/>
      <c r="H38" s="608"/>
      <c r="I38" s="608"/>
      <c r="J38" s="608"/>
      <c r="K38" s="608"/>
      <c r="L38" s="608"/>
      <c r="M38" s="608"/>
      <c r="N38" s="608"/>
      <c r="O38" s="608"/>
      <c r="P38" s="608"/>
      <c r="Q38" s="609"/>
      <c r="R38" s="610">
        <v>2141434</v>
      </c>
      <c r="S38" s="611"/>
      <c r="T38" s="611"/>
      <c r="U38" s="611"/>
      <c r="V38" s="611"/>
      <c r="W38" s="611"/>
      <c r="X38" s="611"/>
      <c r="Y38" s="612"/>
      <c r="Z38" s="613">
        <v>6.3</v>
      </c>
      <c r="AA38" s="613"/>
      <c r="AB38" s="613"/>
      <c r="AC38" s="613"/>
      <c r="AD38" s="614" t="s">
        <v>122</v>
      </c>
      <c r="AE38" s="614"/>
      <c r="AF38" s="614"/>
      <c r="AG38" s="614"/>
      <c r="AH38" s="614"/>
      <c r="AI38" s="614"/>
      <c r="AJ38" s="614"/>
      <c r="AK38" s="614"/>
      <c r="AL38" s="615" t="s">
        <v>122</v>
      </c>
      <c r="AM38" s="616"/>
      <c r="AN38" s="616"/>
      <c r="AO38" s="617"/>
      <c r="AQ38" s="673" t="s">
        <v>324</v>
      </c>
      <c r="AR38" s="674"/>
      <c r="AS38" s="674"/>
      <c r="AT38" s="674"/>
      <c r="AU38" s="674"/>
      <c r="AV38" s="674"/>
      <c r="AW38" s="674"/>
      <c r="AX38" s="674"/>
      <c r="AY38" s="675"/>
      <c r="AZ38" s="610">
        <v>8164</v>
      </c>
      <c r="BA38" s="611"/>
      <c r="BB38" s="611"/>
      <c r="BC38" s="611"/>
      <c r="BD38" s="643"/>
      <c r="BE38" s="643"/>
      <c r="BF38" s="665"/>
      <c r="BG38" s="607" t="s">
        <v>325</v>
      </c>
      <c r="BH38" s="608"/>
      <c r="BI38" s="608"/>
      <c r="BJ38" s="608"/>
      <c r="BK38" s="608"/>
      <c r="BL38" s="608"/>
      <c r="BM38" s="608"/>
      <c r="BN38" s="608"/>
      <c r="BO38" s="608"/>
      <c r="BP38" s="608"/>
      <c r="BQ38" s="608"/>
      <c r="BR38" s="608"/>
      <c r="BS38" s="608"/>
      <c r="BT38" s="608"/>
      <c r="BU38" s="609"/>
      <c r="BV38" s="610">
        <v>8860</v>
      </c>
      <c r="BW38" s="611"/>
      <c r="BX38" s="611"/>
      <c r="BY38" s="611"/>
      <c r="BZ38" s="611"/>
      <c r="CA38" s="611"/>
      <c r="CB38" s="620"/>
      <c r="CD38" s="607" t="s">
        <v>326</v>
      </c>
      <c r="CE38" s="608"/>
      <c r="CF38" s="608"/>
      <c r="CG38" s="608"/>
      <c r="CH38" s="608"/>
      <c r="CI38" s="608"/>
      <c r="CJ38" s="608"/>
      <c r="CK38" s="608"/>
      <c r="CL38" s="608"/>
      <c r="CM38" s="608"/>
      <c r="CN38" s="608"/>
      <c r="CO38" s="608"/>
      <c r="CP38" s="608"/>
      <c r="CQ38" s="609"/>
      <c r="CR38" s="610">
        <v>3223601</v>
      </c>
      <c r="CS38" s="611"/>
      <c r="CT38" s="611"/>
      <c r="CU38" s="611"/>
      <c r="CV38" s="611"/>
      <c r="CW38" s="611"/>
      <c r="CX38" s="611"/>
      <c r="CY38" s="612"/>
      <c r="CZ38" s="615">
        <v>9.5</v>
      </c>
      <c r="DA38" s="641"/>
      <c r="DB38" s="641"/>
      <c r="DC38" s="645"/>
      <c r="DD38" s="619">
        <v>2624629</v>
      </c>
      <c r="DE38" s="611"/>
      <c r="DF38" s="611"/>
      <c r="DG38" s="611"/>
      <c r="DH38" s="611"/>
      <c r="DI38" s="611"/>
      <c r="DJ38" s="611"/>
      <c r="DK38" s="612"/>
      <c r="DL38" s="619">
        <v>2457406</v>
      </c>
      <c r="DM38" s="611"/>
      <c r="DN38" s="611"/>
      <c r="DO38" s="611"/>
      <c r="DP38" s="611"/>
      <c r="DQ38" s="611"/>
      <c r="DR38" s="611"/>
      <c r="DS38" s="611"/>
      <c r="DT38" s="611"/>
      <c r="DU38" s="611"/>
      <c r="DV38" s="612"/>
      <c r="DW38" s="615">
        <v>14</v>
      </c>
      <c r="DX38" s="641"/>
      <c r="DY38" s="641"/>
      <c r="DZ38" s="641"/>
      <c r="EA38" s="641"/>
      <c r="EB38" s="641"/>
      <c r="EC38" s="642"/>
    </row>
    <row r="39" spans="2:133" ht="11.25" customHeight="1" x14ac:dyDescent="0.15">
      <c r="B39" s="607" t="s">
        <v>327</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328</v>
      </c>
      <c r="AR39" s="674"/>
      <c r="AS39" s="674"/>
      <c r="AT39" s="674"/>
      <c r="AU39" s="674"/>
      <c r="AV39" s="674"/>
      <c r="AW39" s="674"/>
      <c r="AX39" s="674"/>
      <c r="AY39" s="675"/>
      <c r="AZ39" s="610" t="s">
        <v>122</v>
      </c>
      <c r="BA39" s="611"/>
      <c r="BB39" s="611"/>
      <c r="BC39" s="611"/>
      <c r="BD39" s="643"/>
      <c r="BE39" s="643"/>
      <c r="BF39" s="665"/>
      <c r="BG39" s="607" t="s">
        <v>329</v>
      </c>
      <c r="BH39" s="608"/>
      <c r="BI39" s="608"/>
      <c r="BJ39" s="608"/>
      <c r="BK39" s="608"/>
      <c r="BL39" s="608"/>
      <c r="BM39" s="608"/>
      <c r="BN39" s="608"/>
      <c r="BO39" s="608"/>
      <c r="BP39" s="608"/>
      <c r="BQ39" s="608"/>
      <c r="BR39" s="608"/>
      <c r="BS39" s="608"/>
      <c r="BT39" s="608"/>
      <c r="BU39" s="609"/>
      <c r="BV39" s="610">
        <v>12706</v>
      </c>
      <c r="BW39" s="611"/>
      <c r="BX39" s="611"/>
      <c r="BY39" s="611"/>
      <c r="BZ39" s="611"/>
      <c r="CA39" s="611"/>
      <c r="CB39" s="620"/>
      <c r="CD39" s="607" t="s">
        <v>330</v>
      </c>
      <c r="CE39" s="608"/>
      <c r="CF39" s="608"/>
      <c r="CG39" s="608"/>
      <c r="CH39" s="608"/>
      <c r="CI39" s="608"/>
      <c r="CJ39" s="608"/>
      <c r="CK39" s="608"/>
      <c r="CL39" s="608"/>
      <c r="CM39" s="608"/>
      <c r="CN39" s="608"/>
      <c r="CO39" s="608"/>
      <c r="CP39" s="608"/>
      <c r="CQ39" s="609"/>
      <c r="CR39" s="610">
        <v>612659</v>
      </c>
      <c r="CS39" s="643"/>
      <c r="CT39" s="643"/>
      <c r="CU39" s="643"/>
      <c r="CV39" s="643"/>
      <c r="CW39" s="643"/>
      <c r="CX39" s="643"/>
      <c r="CY39" s="644"/>
      <c r="CZ39" s="615">
        <v>1.8</v>
      </c>
      <c r="DA39" s="641"/>
      <c r="DB39" s="641"/>
      <c r="DC39" s="645"/>
      <c r="DD39" s="619">
        <v>504519</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1"/>
      <c r="DY39" s="641"/>
      <c r="DZ39" s="641"/>
      <c r="EA39" s="641"/>
      <c r="EB39" s="641"/>
      <c r="EC39" s="642"/>
    </row>
    <row r="40" spans="2:133" ht="11.25" customHeight="1" x14ac:dyDescent="0.15">
      <c r="B40" s="607" t="s">
        <v>331</v>
      </c>
      <c r="C40" s="608"/>
      <c r="D40" s="608"/>
      <c r="E40" s="608"/>
      <c r="F40" s="608"/>
      <c r="G40" s="608"/>
      <c r="H40" s="608"/>
      <c r="I40" s="608"/>
      <c r="J40" s="608"/>
      <c r="K40" s="608"/>
      <c r="L40" s="608"/>
      <c r="M40" s="608"/>
      <c r="N40" s="608"/>
      <c r="O40" s="608"/>
      <c r="P40" s="608"/>
      <c r="Q40" s="609"/>
      <c r="R40" s="610">
        <v>75134</v>
      </c>
      <c r="S40" s="611"/>
      <c r="T40" s="611"/>
      <c r="U40" s="611"/>
      <c r="V40" s="611"/>
      <c r="W40" s="611"/>
      <c r="X40" s="611"/>
      <c r="Y40" s="612"/>
      <c r="Z40" s="613">
        <v>0.2</v>
      </c>
      <c r="AA40" s="613"/>
      <c r="AB40" s="613"/>
      <c r="AC40" s="613"/>
      <c r="AD40" s="614" t="s">
        <v>122</v>
      </c>
      <c r="AE40" s="614"/>
      <c r="AF40" s="614"/>
      <c r="AG40" s="614"/>
      <c r="AH40" s="614"/>
      <c r="AI40" s="614"/>
      <c r="AJ40" s="614"/>
      <c r="AK40" s="614"/>
      <c r="AL40" s="615" t="s">
        <v>122</v>
      </c>
      <c r="AM40" s="616"/>
      <c r="AN40" s="616"/>
      <c r="AO40" s="617"/>
      <c r="AQ40" s="673" t="s">
        <v>332</v>
      </c>
      <c r="AR40" s="674"/>
      <c r="AS40" s="674"/>
      <c r="AT40" s="674"/>
      <c r="AU40" s="674"/>
      <c r="AV40" s="674"/>
      <c r="AW40" s="674"/>
      <c r="AX40" s="674"/>
      <c r="AY40" s="675"/>
      <c r="AZ40" s="610" t="s">
        <v>122</v>
      </c>
      <c r="BA40" s="611"/>
      <c r="BB40" s="611"/>
      <c r="BC40" s="611"/>
      <c r="BD40" s="643"/>
      <c r="BE40" s="643"/>
      <c r="BF40" s="665"/>
      <c r="BG40" s="658" t="s">
        <v>333</v>
      </c>
      <c r="BH40" s="659"/>
      <c r="BI40" s="659"/>
      <c r="BJ40" s="659"/>
      <c r="BK40" s="659"/>
      <c r="BL40" s="202"/>
      <c r="BM40" s="608" t="s">
        <v>334</v>
      </c>
      <c r="BN40" s="608"/>
      <c r="BO40" s="608"/>
      <c r="BP40" s="608"/>
      <c r="BQ40" s="608"/>
      <c r="BR40" s="608"/>
      <c r="BS40" s="608"/>
      <c r="BT40" s="608"/>
      <c r="BU40" s="609"/>
      <c r="BV40" s="610">
        <v>104</v>
      </c>
      <c r="BW40" s="611"/>
      <c r="BX40" s="611"/>
      <c r="BY40" s="611"/>
      <c r="BZ40" s="611"/>
      <c r="CA40" s="611"/>
      <c r="CB40" s="620"/>
      <c r="CD40" s="607" t="s">
        <v>335</v>
      </c>
      <c r="CE40" s="608"/>
      <c r="CF40" s="608"/>
      <c r="CG40" s="608"/>
      <c r="CH40" s="608"/>
      <c r="CI40" s="608"/>
      <c r="CJ40" s="608"/>
      <c r="CK40" s="608"/>
      <c r="CL40" s="608"/>
      <c r="CM40" s="608"/>
      <c r="CN40" s="608"/>
      <c r="CO40" s="608"/>
      <c r="CP40" s="608"/>
      <c r="CQ40" s="609"/>
      <c r="CR40" s="610">
        <v>252924</v>
      </c>
      <c r="CS40" s="611"/>
      <c r="CT40" s="611"/>
      <c r="CU40" s="611"/>
      <c r="CV40" s="611"/>
      <c r="CW40" s="611"/>
      <c r="CX40" s="611"/>
      <c r="CY40" s="612"/>
      <c r="CZ40" s="615">
        <v>0.7</v>
      </c>
      <c r="DA40" s="641"/>
      <c r="DB40" s="641"/>
      <c r="DC40" s="645"/>
      <c r="DD40" s="619">
        <v>455</v>
      </c>
      <c r="DE40" s="611"/>
      <c r="DF40" s="611"/>
      <c r="DG40" s="611"/>
      <c r="DH40" s="611"/>
      <c r="DI40" s="611"/>
      <c r="DJ40" s="611"/>
      <c r="DK40" s="612"/>
      <c r="DL40" s="619">
        <v>455</v>
      </c>
      <c r="DM40" s="611"/>
      <c r="DN40" s="611"/>
      <c r="DO40" s="611"/>
      <c r="DP40" s="611"/>
      <c r="DQ40" s="611"/>
      <c r="DR40" s="611"/>
      <c r="DS40" s="611"/>
      <c r="DT40" s="611"/>
      <c r="DU40" s="611"/>
      <c r="DV40" s="612"/>
      <c r="DW40" s="615">
        <v>0</v>
      </c>
      <c r="DX40" s="641"/>
      <c r="DY40" s="641"/>
      <c r="DZ40" s="641"/>
      <c r="EA40" s="641"/>
      <c r="EB40" s="641"/>
      <c r="EC40" s="642"/>
    </row>
    <row r="41" spans="2:133" ht="11.25" customHeight="1" x14ac:dyDescent="0.15">
      <c r="B41" s="631" t="s">
        <v>336</v>
      </c>
      <c r="C41" s="632"/>
      <c r="D41" s="632"/>
      <c r="E41" s="632"/>
      <c r="F41" s="632"/>
      <c r="G41" s="632"/>
      <c r="H41" s="632"/>
      <c r="I41" s="632"/>
      <c r="J41" s="632"/>
      <c r="K41" s="632"/>
      <c r="L41" s="632"/>
      <c r="M41" s="632"/>
      <c r="N41" s="632"/>
      <c r="O41" s="632"/>
      <c r="P41" s="632"/>
      <c r="Q41" s="633"/>
      <c r="R41" s="682">
        <v>34242716</v>
      </c>
      <c r="S41" s="683"/>
      <c r="T41" s="683"/>
      <c r="U41" s="683"/>
      <c r="V41" s="683"/>
      <c r="W41" s="683"/>
      <c r="X41" s="683"/>
      <c r="Y41" s="687"/>
      <c r="Z41" s="688">
        <v>100</v>
      </c>
      <c r="AA41" s="688"/>
      <c r="AB41" s="688"/>
      <c r="AC41" s="688"/>
      <c r="AD41" s="689">
        <v>17474610</v>
      </c>
      <c r="AE41" s="689"/>
      <c r="AF41" s="689"/>
      <c r="AG41" s="689"/>
      <c r="AH41" s="689"/>
      <c r="AI41" s="689"/>
      <c r="AJ41" s="689"/>
      <c r="AK41" s="689"/>
      <c r="AL41" s="690">
        <v>100</v>
      </c>
      <c r="AM41" s="670"/>
      <c r="AN41" s="670"/>
      <c r="AO41" s="691"/>
      <c r="AQ41" s="673" t="s">
        <v>337</v>
      </c>
      <c r="AR41" s="674"/>
      <c r="AS41" s="674"/>
      <c r="AT41" s="674"/>
      <c r="AU41" s="674"/>
      <c r="AV41" s="674"/>
      <c r="AW41" s="674"/>
      <c r="AX41" s="674"/>
      <c r="AY41" s="675"/>
      <c r="AZ41" s="610">
        <v>584603</v>
      </c>
      <c r="BA41" s="611"/>
      <c r="BB41" s="611"/>
      <c r="BC41" s="611"/>
      <c r="BD41" s="643"/>
      <c r="BE41" s="643"/>
      <c r="BF41" s="665"/>
      <c r="BG41" s="658"/>
      <c r="BH41" s="659"/>
      <c r="BI41" s="659"/>
      <c r="BJ41" s="659"/>
      <c r="BK41" s="659"/>
      <c r="BL41" s="202"/>
      <c r="BM41" s="608" t="s">
        <v>338</v>
      </c>
      <c r="BN41" s="608"/>
      <c r="BO41" s="608"/>
      <c r="BP41" s="608"/>
      <c r="BQ41" s="608"/>
      <c r="BR41" s="608"/>
      <c r="BS41" s="608"/>
      <c r="BT41" s="608"/>
      <c r="BU41" s="609"/>
      <c r="BV41" s="610" t="s">
        <v>122</v>
      </c>
      <c r="BW41" s="611"/>
      <c r="BX41" s="611"/>
      <c r="BY41" s="611"/>
      <c r="BZ41" s="611"/>
      <c r="CA41" s="611"/>
      <c r="CB41" s="620"/>
      <c r="CD41" s="607" t="s">
        <v>339</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1"/>
      <c r="DB41" s="641"/>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x14ac:dyDescent="0.15">
      <c r="AQ42" s="679" t="s">
        <v>340</v>
      </c>
      <c r="AR42" s="680"/>
      <c r="AS42" s="680"/>
      <c r="AT42" s="680"/>
      <c r="AU42" s="680"/>
      <c r="AV42" s="680"/>
      <c r="AW42" s="680"/>
      <c r="AX42" s="680"/>
      <c r="AY42" s="681"/>
      <c r="AZ42" s="682">
        <v>2638998</v>
      </c>
      <c r="BA42" s="683"/>
      <c r="BB42" s="683"/>
      <c r="BC42" s="683"/>
      <c r="BD42" s="669"/>
      <c r="BE42" s="669"/>
      <c r="BF42" s="671"/>
      <c r="BG42" s="660"/>
      <c r="BH42" s="661"/>
      <c r="BI42" s="661"/>
      <c r="BJ42" s="661"/>
      <c r="BK42" s="661"/>
      <c r="BL42" s="203"/>
      <c r="BM42" s="632" t="s">
        <v>341</v>
      </c>
      <c r="BN42" s="632"/>
      <c r="BO42" s="632"/>
      <c r="BP42" s="632"/>
      <c r="BQ42" s="632"/>
      <c r="BR42" s="632"/>
      <c r="BS42" s="632"/>
      <c r="BT42" s="632"/>
      <c r="BU42" s="633"/>
      <c r="BV42" s="682">
        <v>418</v>
      </c>
      <c r="BW42" s="683"/>
      <c r="BX42" s="683"/>
      <c r="BY42" s="683"/>
      <c r="BZ42" s="683"/>
      <c r="CA42" s="683"/>
      <c r="CB42" s="692"/>
      <c r="CD42" s="607" t="s">
        <v>342</v>
      </c>
      <c r="CE42" s="608"/>
      <c r="CF42" s="608"/>
      <c r="CG42" s="608"/>
      <c r="CH42" s="608"/>
      <c r="CI42" s="608"/>
      <c r="CJ42" s="608"/>
      <c r="CK42" s="608"/>
      <c r="CL42" s="608"/>
      <c r="CM42" s="608"/>
      <c r="CN42" s="608"/>
      <c r="CO42" s="608"/>
      <c r="CP42" s="608"/>
      <c r="CQ42" s="609"/>
      <c r="CR42" s="610">
        <v>4682013</v>
      </c>
      <c r="CS42" s="643"/>
      <c r="CT42" s="643"/>
      <c r="CU42" s="643"/>
      <c r="CV42" s="643"/>
      <c r="CW42" s="643"/>
      <c r="CX42" s="643"/>
      <c r="CY42" s="644"/>
      <c r="CZ42" s="615">
        <v>13.8</v>
      </c>
      <c r="DA42" s="641"/>
      <c r="DB42" s="641"/>
      <c r="DC42" s="645"/>
      <c r="DD42" s="619">
        <v>691795</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x14ac:dyDescent="0.15">
      <c r="B43" s="196" t="s">
        <v>343</v>
      </c>
      <c r="CD43" s="607" t="s">
        <v>344</v>
      </c>
      <c r="CE43" s="608"/>
      <c r="CF43" s="608"/>
      <c r="CG43" s="608"/>
      <c r="CH43" s="608"/>
      <c r="CI43" s="608"/>
      <c r="CJ43" s="608"/>
      <c r="CK43" s="608"/>
      <c r="CL43" s="608"/>
      <c r="CM43" s="608"/>
      <c r="CN43" s="608"/>
      <c r="CO43" s="608"/>
      <c r="CP43" s="608"/>
      <c r="CQ43" s="609"/>
      <c r="CR43" s="610">
        <v>233995</v>
      </c>
      <c r="CS43" s="643"/>
      <c r="CT43" s="643"/>
      <c r="CU43" s="643"/>
      <c r="CV43" s="643"/>
      <c r="CW43" s="643"/>
      <c r="CX43" s="643"/>
      <c r="CY43" s="644"/>
      <c r="CZ43" s="615">
        <v>0.7</v>
      </c>
      <c r="DA43" s="641"/>
      <c r="DB43" s="641"/>
      <c r="DC43" s="645"/>
      <c r="DD43" s="619">
        <v>226795</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x14ac:dyDescent="0.15">
      <c r="B44" s="696" t="s">
        <v>345</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6" t="s">
        <v>293</v>
      </c>
      <c r="CE44" s="647"/>
      <c r="CF44" s="607" t="s">
        <v>346</v>
      </c>
      <c r="CG44" s="608"/>
      <c r="CH44" s="608"/>
      <c r="CI44" s="608"/>
      <c r="CJ44" s="608"/>
      <c r="CK44" s="608"/>
      <c r="CL44" s="608"/>
      <c r="CM44" s="608"/>
      <c r="CN44" s="608"/>
      <c r="CO44" s="608"/>
      <c r="CP44" s="608"/>
      <c r="CQ44" s="609"/>
      <c r="CR44" s="610">
        <v>4682013</v>
      </c>
      <c r="CS44" s="611"/>
      <c r="CT44" s="611"/>
      <c r="CU44" s="611"/>
      <c r="CV44" s="611"/>
      <c r="CW44" s="611"/>
      <c r="CX44" s="611"/>
      <c r="CY44" s="612"/>
      <c r="CZ44" s="615">
        <v>13.8</v>
      </c>
      <c r="DA44" s="616"/>
      <c r="DB44" s="616"/>
      <c r="DC44" s="622"/>
      <c r="DD44" s="619">
        <v>691795</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x14ac:dyDescent="0.15">
      <c r="B45" s="696" t="s">
        <v>347</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48"/>
      <c r="CE45" s="649"/>
      <c r="CF45" s="607" t="s">
        <v>348</v>
      </c>
      <c r="CG45" s="608"/>
      <c r="CH45" s="608"/>
      <c r="CI45" s="608"/>
      <c r="CJ45" s="608"/>
      <c r="CK45" s="608"/>
      <c r="CL45" s="608"/>
      <c r="CM45" s="608"/>
      <c r="CN45" s="608"/>
      <c r="CO45" s="608"/>
      <c r="CP45" s="608"/>
      <c r="CQ45" s="609"/>
      <c r="CR45" s="610">
        <v>2633822</v>
      </c>
      <c r="CS45" s="643"/>
      <c r="CT45" s="643"/>
      <c r="CU45" s="643"/>
      <c r="CV45" s="643"/>
      <c r="CW45" s="643"/>
      <c r="CX45" s="643"/>
      <c r="CY45" s="644"/>
      <c r="CZ45" s="615">
        <v>7.8</v>
      </c>
      <c r="DA45" s="641"/>
      <c r="DB45" s="641"/>
      <c r="DC45" s="645"/>
      <c r="DD45" s="619">
        <v>6515</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x14ac:dyDescent="0.15">
      <c r="B46" s="207"/>
      <c r="CD46" s="648"/>
      <c r="CE46" s="649"/>
      <c r="CF46" s="607" t="s">
        <v>349</v>
      </c>
      <c r="CG46" s="608"/>
      <c r="CH46" s="608"/>
      <c r="CI46" s="608"/>
      <c r="CJ46" s="608"/>
      <c r="CK46" s="608"/>
      <c r="CL46" s="608"/>
      <c r="CM46" s="608"/>
      <c r="CN46" s="608"/>
      <c r="CO46" s="608"/>
      <c r="CP46" s="608"/>
      <c r="CQ46" s="609"/>
      <c r="CR46" s="610">
        <v>2048191</v>
      </c>
      <c r="CS46" s="611"/>
      <c r="CT46" s="611"/>
      <c r="CU46" s="611"/>
      <c r="CV46" s="611"/>
      <c r="CW46" s="611"/>
      <c r="CX46" s="611"/>
      <c r="CY46" s="612"/>
      <c r="CZ46" s="615">
        <v>6</v>
      </c>
      <c r="DA46" s="616"/>
      <c r="DB46" s="616"/>
      <c r="DC46" s="622"/>
      <c r="DD46" s="619">
        <v>685280</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x14ac:dyDescent="0.15">
      <c r="B47" s="207"/>
      <c r="CD47" s="648"/>
      <c r="CE47" s="649"/>
      <c r="CF47" s="607" t="s">
        <v>350</v>
      </c>
      <c r="CG47" s="608"/>
      <c r="CH47" s="608"/>
      <c r="CI47" s="608"/>
      <c r="CJ47" s="608"/>
      <c r="CK47" s="608"/>
      <c r="CL47" s="608"/>
      <c r="CM47" s="608"/>
      <c r="CN47" s="608"/>
      <c r="CO47" s="608"/>
      <c r="CP47" s="608"/>
      <c r="CQ47" s="609"/>
      <c r="CR47" s="610" t="s">
        <v>122</v>
      </c>
      <c r="CS47" s="643"/>
      <c r="CT47" s="643"/>
      <c r="CU47" s="643"/>
      <c r="CV47" s="643"/>
      <c r="CW47" s="643"/>
      <c r="CX47" s="643"/>
      <c r="CY47" s="644"/>
      <c r="CZ47" s="615" t="s">
        <v>122</v>
      </c>
      <c r="DA47" s="641"/>
      <c r="DB47" s="641"/>
      <c r="DC47" s="645"/>
      <c r="DD47" s="619" t="s">
        <v>122</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x14ac:dyDescent="0.15">
      <c r="B48" s="207"/>
      <c r="CD48" s="650"/>
      <c r="CE48" s="651"/>
      <c r="CF48" s="607" t="s">
        <v>351</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x14ac:dyDescent="0.15">
      <c r="B49" s="207"/>
      <c r="CD49" s="631" t="s">
        <v>352</v>
      </c>
      <c r="CE49" s="632"/>
      <c r="CF49" s="632"/>
      <c r="CG49" s="632"/>
      <c r="CH49" s="632"/>
      <c r="CI49" s="632"/>
      <c r="CJ49" s="632"/>
      <c r="CK49" s="632"/>
      <c r="CL49" s="632"/>
      <c r="CM49" s="632"/>
      <c r="CN49" s="632"/>
      <c r="CO49" s="632"/>
      <c r="CP49" s="632"/>
      <c r="CQ49" s="633"/>
      <c r="CR49" s="682">
        <v>33950562</v>
      </c>
      <c r="CS49" s="669"/>
      <c r="CT49" s="669"/>
      <c r="CU49" s="669"/>
      <c r="CV49" s="669"/>
      <c r="CW49" s="669"/>
      <c r="CX49" s="669"/>
      <c r="CY49" s="698"/>
      <c r="CZ49" s="690">
        <v>100</v>
      </c>
      <c r="DA49" s="699"/>
      <c r="DB49" s="699"/>
      <c r="DC49" s="700"/>
      <c r="DD49" s="701">
        <v>21744453</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8E8gS6upJyiMoZ/BOzbuguKKNLe1a9/v12SbgWxe0GeSYTmXd0JS2j01n/QVlx7Znp/ChpXzoOuxLq8KgV4OEQ==" saltValue="jK1ZhM4fdOcHp38hJbi2nw=="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5"/>
  <sheetViews>
    <sheetView topLeftCell="AR1" zoomScale="70" zoomScaleNormal="25" zoomScaleSheetLayoutView="70" workbookViewId="0">
      <selection activeCell="DG102" sqref="DG102:DK102"/>
    </sheetView>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708" t="s">
        <v>353</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354</v>
      </c>
      <c r="DK2" s="710"/>
      <c r="DL2" s="710"/>
      <c r="DM2" s="710"/>
      <c r="DN2" s="710"/>
      <c r="DO2" s="711"/>
      <c r="DP2" s="210"/>
      <c r="DQ2" s="709" t="s">
        <v>355</v>
      </c>
      <c r="DR2" s="710"/>
      <c r="DS2" s="710"/>
      <c r="DT2" s="710"/>
      <c r="DU2" s="710"/>
      <c r="DV2" s="710"/>
      <c r="DW2" s="710"/>
      <c r="DX2" s="710"/>
      <c r="DY2" s="710"/>
      <c r="DZ2" s="711"/>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712" t="s">
        <v>356</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357</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7"/>
    </row>
    <row r="5" spans="1:131" s="218" customFormat="1" ht="26.25" customHeight="1" x14ac:dyDescent="0.15">
      <c r="A5" s="714" t="s">
        <v>358</v>
      </c>
      <c r="B5" s="715"/>
      <c r="C5" s="715"/>
      <c r="D5" s="715"/>
      <c r="E5" s="715"/>
      <c r="F5" s="715"/>
      <c r="G5" s="715"/>
      <c r="H5" s="715"/>
      <c r="I5" s="715"/>
      <c r="J5" s="715"/>
      <c r="K5" s="715"/>
      <c r="L5" s="715"/>
      <c r="M5" s="715"/>
      <c r="N5" s="715"/>
      <c r="O5" s="715"/>
      <c r="P5" s="716"/>
      <c r="Q5" s="720" t="s">
        <v>359</v>
      </c>
      <c r="R5" s="721"/>
      <c r="S5" s="721"/>
      <c r="T5" s="721"/>
      <c r="U5" s="722"/>
      <c r="V5" s="720" t="s">
        <v>360</v>
      </c>
      <c r="W5" s="721"/>
      <c r="X5" s="721"/>
      <c r="Y5" s="721"/>
      <c r="Z5" s="722"/>
      <c r="AA5" s="720" t="s">
        <v>361</v>
      </c>
      <c r="AB5" s="721"/>
      <c r="AC5" s="721"/>
      <c r="AD5" s="721"/>
      <c r="AE5" s="721"/>
      <c r="AF5" s="726" t="s">
        <v>362</v>
      </c>
      <c r="AG5" s="721"/>
      <c r="AH5" s="721"/>
      <c r="AI5" s="721"/>
      <c r="AJ5" s="727"/>
      <c r="AK5" s="721" t="s">
        <v>363</v>
      </c>
      <c r="AL5" s="721"/>
      <c r="AM5" s="721"/>
      <c r="AN5" s="721"/>
      <c r="AO5" s="722"/>
      <c r="AP5" s="720" t="s">
        <v>364</v>
      </c>
      <c r="AQ5" s="721"/>
      <c r="AR5" s="721"/>
      <c r="AS5" s="721"/>
      <c r="AT5" s="722"/>
      <c r="AU5" s="720" t="s">
        <v>365</v>
      </c>
      <c r="AV5" s="721"/>
      <c r="AW5" s="721"/>
      <c r="AX5" s="721"/>
      <c r="AY5" s="727"/>
      <c r="AZ5" s="214"/>
      <c r="BA5" s="214"/>
      <c r="BB5" s="214"/>
      <c r="BC5" s="214"/>
      <c r="BD5" s="214"/>
      <c r="BE5" s="215"/>
      <c r="BF5" s="215"/>
      <c r="BG5" s="215"/>
      <c r="BH5" s="215"/>
      <c r="BI5" s="215"/>
      <c r="BJ5" s="215"/>
      <c r="BK5" s="215"/>
      <c r="BL5" s="215"/>
      <c r="BM5" s="215"/>
      <c r="BN5" s="215"/>
      <c r="BO5" s="215"/>
      <c r="BP5" s="215"/>
      <c r="BQ5" s="714" t="s">
        <v>366</v>
      </c>
      <c r="BR5" s="715"/>
      <c r="BS5" s="715"/>
      <c r="BT5" s="715"/>
      <c r="BU5" s="715"/>
      <c r="BV5" s="715"/>
      <c r="BW5" s="715"/>
      <c r="BX5" s="715"/>
      <c r="BY5" s="715"/>
      <c r="BZ5" s="715"/>
      <c r="CA5" s="715"/>
      <c r="CB5" s="715"/>
      <c r="CC5" s="715"/>
      <c r="CD5" s="715"/>
      <c r="CE5" s="715"/>
      <c r="CF5" s="715"/>
      <c r="CG5" s="716"/>
      <c r="CH5" s="720" t="s">
        <v>367</v>
      </c>
      <c r="CI5" s="721"/>
      <c r="CJ5" s="721"/>
      <c r="CK5" s="721"/>
      <c r="CL5" s="722"/>
      <c r="CM5" s="720" t="s">
        <v>368</v>
      </c>
      <c r="CN5" s="721"/>
      <c r="CO5" s="721"/>
      <c r="CP5" s="721"/>
      <c r="CQ5" s="722"/>
      <c r="CR5" s="720" t="s">
        <v>369</v>
      </c>
      <c r="CS5" s="721"/>
      <c r="CT5" s="721"/>
      <c r="CU5" s="721"/>
      <c r="CV5" s="722"/>
      <c r="CW5" s="720" t="s">
        <v>370</v>
      </c>
      <c r="CX5" s="721"/>
      <c r="CY5" s="721"/>
      <c r="CZ5" s="721"/>
      <c r="DA5" s="722"/>
      <c r="DB5" s="720" t="s">
        <v>371</v>
      </c>
      <c r="DC5" s="721"/>
      <c r="DD5" s="721"/>
      <c r="DE5" s="721"/>
      <c r="DF5" s="722"/>
      <c r="DG5" s="750" t="s">
        <v>372</v>
      </c>
      <c r="DH5" s="751"/>
      <c r="DI5" s="751"/>
      <c r="DJ5" s="751"/>
      <c r="DK5" s="752"/>
      <c r="DL5" s="750" t="s">
        <v>373</v>
      </c>
      <c r="DM5" s="751"/>
      <c r="DN5" s="751"/>
      <c r="DO5" s="751"/>
      <c r="DP5" s="752"/>
      <c r="DQ5" s="720" t="s">
        <v>374</v>
      </c>
      <c r="DR5" s="721"/>
      <c r="DS5" s="721"/>
      <c r="DT5" s="721"/>
      <c r="DU5" s="722"/>
      <c r="DV5" s="720" t="s">
        <v>365</v>
      </c>
      <c r="DW5" s="721"/>
      <c r="DX5" s="721"/>
      <c r="DY5" s="721"/>
      <c r="DZ5" s="727"/>
      <c r="EA5" s="217"/>
    </row>
    <row r="6" spans="1:131" s="218" customFormat="1" ht="26.25" customHeight="1" thickBot="1" x14ac:dyDescent="0.2">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7"/>
    </row>
    <row r="7" spans="1:131" s="218" customFormat="1" ht="26.25" customHeight="1" thickTop="1" x14ac:dyDescent="0.15">
      <c r="A7" s="219">
        <v>1</v>
      </c>
      <c r="B7" s="736" t="s">
        <v>375</v>
      </c>
      <c r="C7" s="737"/>
      <c r="D7" s="737"/>
      <c r="E7" s="737"/>
      <c r="F7" s="737"/>
      <c r="G7" s="737"/>
      <c r="H7" s="737"/>
      <c r="I7" s="737"/>
      <c r="J7" s="737"/>
      <c r="K7" s="737"/>
      <c r="L7" s="737"/>
      <c r="M7" s="737"/>
      <c r="N7" s="737"/>
      <c r="O7" s="737"/>
      <c r="P7" s="738"/>
      <c r="Q7" s="739" t="s">
        <v>545</v>
      </c>
      <c r="R7" s="740"/>
      <c r="S7" s="740"/>
      <c r="T7" s="740"/>
      <c r="U7" s="740"/>
      <c r="V7" s="740" t="s">
        <v>546</v>
      </c>
      <c r="W7" s="740"/>
      <c r="X7" s="740"/>
      <c r="Y7" s="740"/>
      <c r="Z7" s="740"/>
      <c r="AA7" s="740" t="s">
        <v>547</v>
      </c>
      <c r="AB7" s="740"/>
      <c r="AC7" s="740"/>
      <c r="AD7" s="740"/>
      <c r="AE7" s="741"/>
      <c r="AF7" s="742">
        <v>78</v>
      </c>
      <c r="AG7" s="743"/>
      <c r="AH7" s="743"/>
      <c r="AI7" s="743"/>
      <c r="AJ7" s="744"/>
      <c r="AK7" s="745">
        <v>848</v>
      </c>
      <c r="AL7" s="746"/>
      <c r="AM7" s="746"/>
      <c r="AN7" s="746"/>
      <c r="AO7" s="746"/>
      <c r="AP7" s="746">
        <v>39262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9">
        <v>1</v>
      </c>
      <c r="BR7" s="220"/>
      <c r="BS7" s="733" t="s">
        <v>594</v>
      </c>
      <c r="BT7" s="734"/>
      <c r="BU7" s="734"/>
      <c r="BV7" s="734"/>
      <c r="BW7" s="734"/>
      <c r="BX7" s="734"/>
      <c r="BY7" s="734"/>
      <c r="BZ7" s="734"/>
      <c r="CA7" s="734"/>
      <c r="CB7" s="734"/>
      <c r="CC7" s="734"/>
      <c r="CD7" s="734"/>
      <c r="CE7" s="734"/>
      <c r="CF7" s="734"/>
      <c r="CG7" s="749"/>
      <c r="CH7" s="730">
        <v>-19</v>
      </c>
      <c r="CI7" s="731"/>
      <c r="CJ7" s="731"/>
      <c r="CK7" s="731"/>
      <c r="CL7" s="732"/>
      <c r="CM7" s="730" t="s">
        <v>558</v>
      </c>
      <c r="CN7" s="731"/>
      <c r="CO7" s="731"/>
      <c r="CP7" s="731"/>
      <c r="CQ7" s="732"/>
      <c r="CR7" s="730" t="s">
        <v>598</v>
      </c>
      <c r="CS7" s="731"/>
      <c r="CT7" s="731"/>
      <c r="CU7" s="731"/>
      <c r="CV7" s="732"/>
      <c r="CW7" s="730" t="s">
        <v>599</v>
      </c>
      <c r="CX7" s="731"/>
      <c r="CY7" s="731"/>
      <c r="CZ7" s="731"/>
      <c r="DA7" s="732"/>
      <c r="DB7" s="730" t="s">
        <v>487</v>
      </c>
      <c r="DC7" s="731"/>
      <c r="DD7" s="731"/>
      <c r="DE7" s="731"/>
      <c r="DF7" s="732"/>
      <c r="DG7" s="730" t="s">
        <v>487</v>
      </c>
      <c r="DH7" s="731"/>
      <c r="DI7" s="731"/>
      <c r="DJ7" s="731"/>
      <c r="DK7" s="732"/>
      <c r="DL7" s="730" t="s">
        <v>487</v>
      </c>
      <c r="DM7" s="731"/>
      <c r="DN7" s="731"/>
      <c r="DO7" s="731"/>
      <c r="DP7" s="732"/>
      <c r="DQ7" s="730" t="s">
        <v>487</v>
      </c>
      <c r="DR7" s="731"/>
      <c r="DS7" s="731"/>
      <c r="DT7" s="731"/>
      <c r="DU7" s="732"/>
      <c r="DV7" s="733"/>
      <c r="DW7" s="734"/>
      <c r="DX7" s="734"/>
      <c r="DY7" s="734"/>
      <c r="DZ7" s="735"/>
      <c r="EA7" s="217"/>
    </row>
    <row r="8" spans="1:131" s="218" customFormat="1" ht="26.25" customHeight="1" x14ac:dyDescent="0.15">
      <c r="A8" s="221">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1">
        <v>2</v>
      </c>
      <c r="BR8" s="222"/>
      <c r="BS8" s="760" t="s">
        <v>595</v>
      </c>
      <c r="BT8" s="761"/>
      <c r="BU8" s="761"/>
      <c r="BV8" s="761"/>
      <c r="BW8" s="761"/>
      <c r="BX8" s="761"/>
      <c r="BY8" s="761"/>
      <c r="BZ8" s="761"/>
      <c r="CA8" s="761"/>
      <c r="CB8" s="761"/>
      <c r="CC8" s="761"/>
      <c r="CD8" s="761"/>
      <c r="CE8" s="761"/>
      <c r="CF8" s="761"/>
      <c r="CG8" s="762"/>
      <c r="CH8" s="763" t="s">
        <v>585</v>
      </c>
      <c r="CI8" s="764"/>
      <c r="CJ8" s="764"/>
      <c r="CK8" s="764"/>
      <c r="CL8" s="765"/>
      <c r="CM8" s="763" t="s">
        <v>600</v>
      </c>
      <c r="CN8" s="764"/>
      <c r="CO8" s="764"/>
      <c r="CP8" s="764"/>
      <c r="CQ8" s="765"/>
      <c r="CR8" s="763" t="s">
        <v>601</v>
      </c>
      <c r="CS8" s="764"/>
      <c r="CT8" s="764"/>
      <c r="CU8" s="764"/>
      <c r="CV8" s="765"/>
      <c r="CW8" s="763" t="s">
        <v>487</v>
      </c>
      <c r="CX8" s="764"/>
      <c r="CY8" s="764"/>
      <c r="CZ8" s="764"/>
      <c r="DA8" s="765"/>
      <c r="DB8" s="763" t="s">
        <v>487</v>
      </c>
      <c r="DC8" s="764"/>
      <c r="DD8" s="764"/>
      <c r="DE8" s="764"/>
      <c r="DF8" s="765"/>
      <c r="DG8" s="763" t="s">
        <v>487</v>
      </c>
      <c r="DH8" s="764"/>
      <c r="DI8" s="764"/>
      <c r="DJ8" s="764"/>
      <c r="DK8" s="765"/>
      <c r="DL8" s="763" t="s">
        <v>487</v>
      </c>
      <c r="DM8" s="764"/>
      <c r="DN8" s="764"/>
      <c r="DO8" s="764"/>
      <c r="DP8" s="765"/>
      <c r="DQ8" s="763" t="s">
        <v>487</v>
      </c>
      <c r="DR8" s="764"/>
      <c r="DS8" s="764"/>
      <c r="DT8" s="764"/>
      <c r="DU8" s="765"/>
      <c r="DV8" s="760"/>
      <c r="DW8" s="761"/>
      <c r="DX8" s="761"/>
      <c r="DY8" s="761"/>
      <c r="DZ8" s="766"/>
      <c r="EA8" s="217"/>
    </row>
    <row r="9" spans="1:131" s="218" customFormat="1" ht="26.25" customHeight="1" x14ac:dyDescent="0.15">
      <c r="A9" s="221">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1">
        <v>3</v>
      </c>
      <c r="BR9" s="222" t="s">
        <v>606</v>
      </c>
      <c r="BS9" s="760" t="s">
        <v>596</v>
      </c>
      <c r="BT9" s="761"/>
      <c r="BU9" s="761"/>
      <c r="BV9" s="761"/>
      <c r="BW9" s="761"/>
      <c r="BX9" s="761"/>
      <c r="BY9" s="761"/>
      <c r="BZ9" s="761"/>
      <c r="CA9" s="761"/>
      <c r="CB9" s="761"/>
      <c r="CC9" s="761"/>
      <c r="CD9" s="761"/>
      <c r="CE9" s="761"/>
      <c r="CF9" s="761"/>
      <c r="CG9" s="762"/>
      <c r="CH9" s="763">
        <v>-1</v>
      </c>
      <c r="CI9" s="764"/>
      <c r="CJ9" s="764"/>
      <c r="CK9" s="764"/>
      <c r="CL9" s="765"/>
      <c r="CM9" s="763" t="s">
        <v>602</v>
      </c>
      <c r="CN9" s="764"/>
      <c r="CO9" s="764"/>
      <c r="CP9" s="764"/>
      <c r="CQ9" s="765"/>
      <c r="CR9" s="763" t="s">
        <v>585</v>
      </c>
      <c r="CS9" s="764"/>
      <c r="CT9" s="764"/>
      <c r="CU9" s="764"/>
      <c r="CV9" s="765"/>
      <c r="CW9" s="763" t="s">
        <v>487</v>
      </c>
      <c r="CX9" s="764"/>
      <c r="CY9" s="764"/>
      <c r="CZ9" s="764"/>
      <c r="DA9" s="765"/>
      <c r="DB9" s="763" t="s">
        <v>487</v>
      </c>
      <c r="DC9" s="764"/>
      <c r="DD9" s="764"/>
      <c r="DE9" s="764"/>
      <c r="DF9" s="765"/>
      <c r="DG9" s="763">
        <v>46</v>
      </c>
      <c r="DH9" s="764"/>
      <c r="DI9" s="764"/>
      <c r="DJ9" s="764"/>
      <c r="DK9" s="765"/>
      <c r="DL9" s="763" t="s">
        <v>487</v>
      </c>
      <c r="DM9" s="764"/>
      <c r="DN9" s="764"/>
      <c r="DO9" s="764"/>
      <c r="DP9" s="765"/>
      <c r="DQ9" s="763" t="s">
        <v>487</v>
      </c>
      <c r="DR9" s="764"/>
      <c r="DS9" s="764"/>
      <c r="DT9" s="764"/>
      <c r="DU9" s="765"/>
      <c r="DV9" s="760"/>
      <c r="DW9" s="761"/>
      <c r="DX9" s="761"/>
      <c r="DY9" s="761"/>
      <c r="DZ9" s="766"/>
      <c r="EA9" s="217"/>
    </row>
    <row r="10" spans="1:131" s="218" customFormat="1" ht="26.25" customHeight="1" x14ac:dyDescent="0.15">
      <c r="A10" s="221">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1">
        <v>4</v>
      </c>
      <c r="BR10" s="222"/>
      <c r="BS10" s="760" t="s">
        <v>597</v>
      </c>
      <c r="BT10" s="761"/>
      <c r="BU10" s="761"/>
      <c r="BV10" s="761"/>
      <c r="BW10" s="761"/>
      <c r="BX10" s="761"/>
      <c r="BY10" s="761"/>
      <c r="BZ10" s="761"/>
      <c r="CA10" s="761"/>
      <c r="CB10" s="761"/>
      <c r="CC10" s="761"/>
      <c r="CD10" s="761"/>
      <c r="CE10" s="761"/>
      <c r="CF10" s="761"/>
      <c r="CG10" s="762"/>
      <c r="CH10" s="763" t="s">
        <v>603</v>
      </c>
      <c r="CI10" s="764"/>
      <c r="CJ10" s="764"/>
      <c r="CK10" s="764"/>
      <c r="CL10" s="765"/>
      <c r="CM10" s="763" t="s">
        <v>604</v>
      </c>
      <c r="CN10" s="764"/>
      <c r="CO10" s="764"/>
      <c r="CP10" s="764"/>
      <c r="CQ10" s="765"/>
      <c r="CR10" s="763" t="s">
        <v>583</v>
      </c>
      <c r="CS10" s="764"/>
      <c r="CT10" s="764"/>
      <c r="CU10" s="764"/>
      <c r="CV10" s="765"/>
      <c r="CW10" s="763" t="s">
        <v>487</v>
      </c>
      <c r="CX10" s="764"/>
      <c r="CY10" s="764"/>
      <c r="CZ10" s="764"/>
      <c r="DA10" s="765"/>
      <c r="DB10" s="763" t="s">
        <v>487</v>
      </c>
      <c r="DC10" s="764"/>
      <c r="DD10" s="764"/>
      <c r="DE10" s="764"/>
      <c r="DF10" s="765"/>
      <c r="DG10" s="763" t="s">
        <v>487</v>
      </c>
      <c r="DH10" s="764"/>
      <c r="DI10" s="764"/>
      <c r="DJ10" s="764"/>
      <c r="DK10" s="765"/>
      <c r="DL10" s="763" t="s">
        <v>487</v>
      </c>
      <c r="DM10" s="764"/>
      <c r="DN10" s="764"/>
      <c r="DO10" s="764"/>
      <c r="DP10" s="765"/>
      <c r="DQ10" s="763" t="s">
        <v>487</v>
      </c>
      <c r="DR10" s="764"/>
      <c r="DS10" s="764"/>
      <c r="DT10" s="764"/>
      <c r="DU10" s="765"/>
      <c r="DV10" s="760"/>
      <c r="DW10" s="761"/>
      <c r="DX10" s="761"/>
      <c r="DY10" s="761"/>
      <c r="DZ10" s="766"/>
      <c r="EA10" s="217"/>
    </row>
    <row r="11" spans="1:131" s="218" customFormat="1" ht="26.25" customHeight="1" x14ac:dyDescent="0.15">
      <c r="A11" s="221">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1">
        <v>5</v>
      </c>
      <c r="BR11" s="222"/>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7"/>
    </row>
    <row r="12" spans="1:131" s="218" customFormat="1" ht="26.25" customHeight="1" x14ac:dyDescent="0.15">
      <c r="A12" s="221">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1">
        <v>6</v>
      </c>
      <c r="BR12" s="222"/>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7"/>
    </row>
    <row r="13" spans="1:131" s="218" customFormat="1" ht="26.25" customHeight="1" x14ac:dyDescent="0.15">
      <c r="A13" s="221">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1">
        <v>7</v>
      </c>
      <c r="BR13" s="222"/>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7"/>
    </row>
    <row r="14" spans="1:131" s="218" customFormat="1" ht="26.25" customHeight="1" x14ac:dyDescent="0.15">
      <c r="A14" s="221">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1">
        <v>8</v>
      </c>
      <c r="BR14" s="222"/>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7"/>
    </row>
    <row r="15" spans="1:131" s="218" customFormat="1" ht="26.25" customHeight="1" x14ac:dyDescent="0.15">
      <c r="A15" s="221">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1">
        <v>9</v>
      </c>
      <c r="BR15" s="222"/>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7"/>
    </row>
    <row r="16" spans="1:131" s="218" customFormat="1" ht="26.25" customHeight="1" x14ac:dyDescent="0.15">
      <c r="A16" s="221">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1">
        <v>10</v>
      </c>
      <c r="BR16" s="222"/>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7"/>
    </row>
    <row r="17" spans="1:131" s="218" customFormat="1" ht="26.25" customHeight="1" x14ac:dyDescent="0.15">
      <c r="A17" s="221">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1">
        <v>11</v>
      </c>
      <c r="BR17" s="222"/>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7"/>
    </row>
    <row r="18" spans="1:131" s="218" customFormat="1" ht="26.25" customHeight="1" x14ac:dyDescent="0.15">
      <c r="A18" s="221">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1">
        <v>12</v>
      </c>
      <c r="BR18" s="222"/>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7"/>
    </row>
    <row r="19" spans="1:131" s="218" customFormat="1" ht="26.25" customHeight="1" x14ac:dyDescent="0.15">
      <c r="A19" s="221">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1">
        <v>13</v>
      </c>
      <c r="BR19" s="222"/>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7"/>
    </row>
    <row r="20" spans="1:131" s="218" customFormat="1" ht="26.25" customHeight="1" x14ac:dyDescent="0.15">
      <c r="A20" s="221">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1">
        <v>14</v>
      </c>
      <c r="BR20" s="222"/>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7"/>
    </row>
    <row r="21" spans="1:131" s="218" customFormat="1" ht="26.25" customHeight="1" thickBot="1" x14ac:dyDescent="0.2">
      <c r="A21" s="221">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1">
        <v>15</v>
      </c>
      <c r="BR21" s="222"/>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7"/>
    </row>
    <row r="22" spans="1:131" s="218" customFormat="1" ht="26.25" customHeight="1" x14ac:dyDescent="0.15">
      <c r="A22" s="221">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376</v>
      </c>
      <c r="BA22" s="793"/>
      <c r="BB22" s="793"/>
      <c r="BC22" s="793"/>
      <c r="BD22" s="794"/>
      <c r="BE22" s="215"/>
      <c r="BF22" s="215"/>
      <c r="BG22" s="215"/>
      <c r="BH22" s="215"/>
      <c r="BI22" s="215"/>
      <c r="BJ22" s="215"/>
      <c r="BK22" s="215"/>
      <c r="BL22" s="215"/>
      <c r="BM22" s="215"/>
      <c r="BN22" s="215"/>
      <c r="BO22" s="215"/>
      <c r="BP22" s="215"/>
      <c r="BQ22" s="221">
        <v>16</v>
      </c>
      <c r="BR22" s="222"/>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7"/>
    </row>
    <row r="23" spans="1:131" s="218" customFormat="1" ht="26.25" customHeight="1" thickBot="1" x14ac:dyDescent="0.2">
      <c r="A23" s="223" t="s">
        <v>377</v>
      </c>
      <c r="B23" s="776" t="s">
        <v>378</v>
      </c>
      <c r="C23" s="777"/>
      <c r="D23" s="777"/>
      <c r="E23" s="777"/>
      <c r="F23" s="777"/>
      <c r="G23" s="777"/>
      <c r="H23" s="777"/>
      <c r="I23" s="777"/>
      <c r="J23" s="777"/>
      <c r="K23" s="777"/>
      <c r="L23" s="777"/>
      <c r="M23" s="777"/>
      <c r="N23" s="777"/>
      <c r="O23" s="777"/>
      <c r="P23" s="778"/>
      <c r="Q23" s="779" t="s">
        <v>548</v>
      </c>
      <c r="R23" s="780"/>
      <c r="S23" s="780"/>
      <c r="T23" s="780"/>
      <c r="U23" s="780"/>
      <c r="V23" s="780" t="s">
        <v>549</v>
      </c>
      <c r="W23" s="780"/>
      <c r="X23" s="780"/>
      <c r="Y23" s="780"/>
      <c r="Z23" s="780"/>
      <c r="AA23" s="780" t="s">
        <v>547</v>
      </c>
      <c r="AB23" s="780"/>
      <c r="AC23" s="780"/>
      <c r="AD23" s="780"/>
      <c r="AE23" s="781"/>
      <c r="AF23" s="782">
        <v>78</v>
      </c>
      <c r="AG23" s="780"/>
      <c r="AH23" s="780"/>
      <c r="AI23" s="780"/>
      <c r="AJ23" s="783"/>
      <c r="AK23" s="784"/>
      <c r="AL23" s="785"/>
      <c r="AM23" s="785"/>
      <c r="AN23" s="785"/>
      <c r="AO23" s="785"/>
      <c r="AP23" s="780">
        <v>39262</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1">
        <v>17</v>
      </c>
      <c r="BR23" s="222"/>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7"/>
    </row>
    <row r="24" spans="1:131" s="218" customFormat="1" ht="26.25" customHeight="1" x14ac:dyDescent="0.15">
      <c r="A24" s="795" t="s">
        <v>379</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1">
        <v>18</v>
      </c>
      <c r="BR24" s="222"/>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7"/>
    </row>
    <row r="25" spans="1:131" ht="26.25" customHeight="1" thickBot="1" x14ac:dyDescent="0.2">
      <c r="A25" s="712" t="s">
        <v>380</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4"/>
      <c r="BP25" s="224"/>
      <c r="BQ25" s="221">
        <v>19</v>
      </c>
      <c r="BR25" s="222"/>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x14ac:dyDescent="0.15">
      <c r="A26" s="714" t="s">
        <v>358</v>
      </c>
      <c r="B26" s="715"/>
      <c r="C26" s="715"/>
      <c r="D26" s="715"/>
      <c r="E26" s="715"/>
      <c r="F26" s="715"/>
      <c r="G26" s="715"/>
      <c r="H26" s="715"/>
      <c r="I26" s="715"/>
      <c r="J26" s="715"/>
      <c r="K26" s="715"/>
      <c r="L26" s="715"/>
      <c r="M26" s="715"/>
      <c r="N26" s="715"/>
      <c r="O26" s="715"/>
      <c r="P26" s="716"/>
      <c r="Q26" s="720" t="s">
        <v>381</v>
      </c>
      <c r="R26" s="721"/>
      <c r="S26" s="721"/>
      <c r="T26" s="721"/>
      <c r="U26" s="722"/>
      <c r="V26" s="720" t="s">
        <v>382</v>
      </c>
      <c r="W26" s="721"/>
      <c r="X26" s="721"/>
      <c r="Y26" s="721"/>
      <c r="Z26" s="722"/>
      <c r="AA26" s="720" t="s">
        <v>383</v>
      </c>
      <c r="AB26" s="721"/>
      <c r="AC26" s="721"/>
      <c r="AD26" s="721"/>
      <c r="AE26" s="721"/>
      <c r="AF26" s="801" t="s">
        <v>384</v>
      </c>
      <c r="AG26" s="802"/>
      <c r="AH26" s="802"/>
      <c r="AI26" s="802"/>
      <c r="AJ26" s="803"/>
      <c r="AK26" s="721" t="s">
        <v>385</v>
      </c>
      <c r="AL26" s="721"/>
      <c r="AM26" s="721"/>
      <c r="AN26" s="721"/>
      <c r="AO26" s="722"/>
      <c r="AP26" s="720" t="s">
        <v>386</v>
      </c>
      <c r="AQ26" s="721"/>
      <c r="AR26" s="721"/>
      <c r="AS26" s="721"/>
      <c r="AT26" s="722"/>
      <c r="AU26" s="720" t="s">
        <v>387</v>
      </c>
      <c r="AV26" s="721"/>
      <c r="AW26" s="721"/>
      <c r="AX26" s="721"/>
      <c r="AY26" s="722"/>
      <c r="AZ26" s="720" t="s">
        <v>388</v>
      </c>
      <c r="BA26" s="721"/>
      <c r="BB26" s="721"/>
      <c r="BC26" s="721"/>
      <c r="BD26" s="722"/>
      <c r="BE26" s="720" t="s">
        <v>365</v>
      </c>
      <c r="BF26" s="721"/>
      <c r="BG26" s="721"/>
      <c r="BH26" s="721"/>
      <c r="BI26" s="727"/>
      <c r="BJ26" s="214"/>
      <c r="BK26" s="214"/>
      <c r="BL26" s="214"/>
      <c r="BM26" s="214"/>
      <c r="BN26" s="214"/>
      <c r="BO26" s="224"/>
      <c r="BP26" s="224"/>
      <c r="BQ26" s="221">
        <v>20</v>
      </c>
      <c r="BR26" s="222"/>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x14ac:dyDescent="0.2">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4"/>
      <c r="BP27" s="224"/>
      <c r="BQ27" s="221">
        <v>21</v>
      </c>
      <c r="BR27" s="222"/>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x14ac:dyDescent="0.15">
      <c r="A28" s="225">
        <v>1</v>
      </c>
      <c r="B28" s="736" t="s">
        <v>389</v>
      </c>
      <c r="C28" s="737"/>
      <c r="D28" s="737"/>
      <c r="E28" s="737"/>
      <c r="F28" s="737"/>
      <c r="G28" s="737"/>
      <c r="H28" s="737"/>
      <c r="I28" s="737"/>
      <c r="J28" s="737"/>
      <c r="K28" s="737"/>
      <c r="L28" s="737"/>
      <c r="M28" s="737"/>
      <c r="N28" s="737"/>
      <c r="O28" s="737"/>
      <c r="P28" s="738"/>
      <c r="Q28" s="809" t="s">
        <v>553</v>
      </c>
      <c r="R28" s="810"/>
      <c r="S28" s="810"/>
      <c r="T28" s="810"/>
      <c r="U28" s="810"/>
      <c r="V28" s="810" t="s">
        <v>554</v>
      </c>
      <c r="W28" s="810"/>
      <c r="X28" s="810"/>
      <c r="Y28" s="810"/>
      <c r="Z28" s="810"/>
      <c r="AA28" s="810" t="s">
        <v>555</v>
      </c>
      <c r="AB28" s="810"/>
      <c r="AC28" s="810"/>
      <c r="AD28" s="810"/>
      <c r="AE28" s="811"/>
      <c r="AF28" s="812">
        <v>78</v>
      </c>
      <c r="AG28" s="810"/>
      <c r="AH28" s="810"/>
      <c r="AI28" s="810"/>
      <c r="AJ28" s="813"/>
      <c r="AK28" s="814">
        <v>663</v>
      </c>
      <c r="AL28" s="815"/>
      <c r="AM28" s="815"/>
      <c r="AN28" s="815"/>
      <c r="AO28" s="815"/>
      <c r="AP28" s="815" t="s">
        <v>487</v>
      </c>
      <c r="AQ28" s="815"/>
      <c r="AR28" s="815"/>
      <c r="AS28" s="815"/>
      <c r="AT28" s="815"/>
      <c r="AU28" s="815" t="s">
        <v>487</v>
      </c>
      <c r="AV28" s="815"/>
      <c r="AW28" s="815"/>
      <c r="AX28" s="815"/>
      <c r="AY28" s="815"/>
      <c r="AZ28" s="816" t="s">
        <v>487</v>
      </c>
      <c r="BA28" s="816"/>
      <c r="BB28" s="816"/>
      <c r="BC28" s="816"/>
      <c r="BD28" s="816"/>
      <c r="BE28" s="807"/>
      <c r="BF28" s="807"/>
      <c r="BG28" s="807"/>
      <c r="BH28" s="807"/>
      <c r="BI28" s="808"/>
      <c r="BJ28" s="214"/>
      <c r="BK28" s="214"/>
      <c r="BL28" s="214"/>
      <c r="BM28" s="214"/>
      <c r="BN28" s="214"/>
      <c r="BO28" s="224"/>
      <c r="BP28" s="224"/>
      <c r="BQ28" s="221">
        <v>22</v>
      </c>
      <c r="BR28" s="222"/>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x14ac:dyDescent="0.15">
      <c r="A29" s="225">
        <v>2</v>
      </c>
      <c r="B29" s="767" t="s">
        <v>390</v>
      </c>
      <c r="C29" s="768"/>
      <c r="D29" s="768"/>
      <c r="E29" s="768"/>
      <c r="F29" s="768"/>
      <c r="G29" s="768"/>
      <c r="H29" s="768"/>
      <c r="I29" s="768"/>
      <c r="J29" s="768"/>
      <c r="K29" s="768"/>
      <c r="L29" s="768"/>
      <c r="M29" s="768"/>
      <c r="N29" s="768"/>
      <c r="O29" s="768"/>
      <c r="P29" s="769"/>
      <c r="Q29" s="770" t="s">
        <v>556</v>
      </c>
      <c r="R29" s="771"/>
      <c r="S29" s="771"/>
      <c r="T29" s="771"/>
      <c r="U29" s="771"/>
      <c r="V29" s="771" t="s">
        <v>557</v>
      </c>
      <c r="W29" s="771"/>
      <c r="X29" s="771"/>
      <c r="Y29" s="771"/>
      <c r="Z29" s="771"/>
      <c r="AA29" s="771" t="s">
        <v>558</v>
      </c>
      <c r="AB29" s="771"/>
      <c r="AC29" s="771"/>
      <c r="AD29" s="771"/>
      <c r="AE29" s="772"/>
      <c r="AF29" s="773">
        <v>206</v>
      </c>
      <c r="AG29" s="774"/>
      <c r="AH29" s="774"/>
      <c r="AI29" s="774"/>
      <c r="AJ29" s="775"/>
      <c r="AK29" s="821">
        <v>1243</v>
      </c>
      <c r="AL29" s="817"/>
      <c r="AM29" s="817"/>
      <c r="AN29" s="817"/>
      <c r="AO29" s="817"/>
      <c r="AP29" s="817" t="s">
        <v>487</v>
      </c>
      <c r="AQ29" s="817"/>
      <c r="AR29" s="817"/>
      <c r="AS29" s="817"/>
      <c r="AT29" s="817"/>
      <c r="AU29" s="817" t="s">
        <v>487</v>
      </c>
      <c r="AV29" s="817"/>
      <c r="AW29" s="817"/>
      <c r="AX29" s="817"/>
      <c r="AY29" s="817"/>
      <c r="AZ29" s="818" t="s">
        <v>487</v>
      </c>
      <c r="BA29" s="818"/>
      <c r="BB29" s="818"/>
      <c r="BC29" s="818"/>
      <c r="BD29" s="818"/>
      <c r="BE29" s="819"/>
      <c r="BF29" s="819"/>
      <c r="BG29" s="819"/>
      <c r="BH29" s="819"/>
      <c r="BI29" s="820"/>
      <c r="BJ29" s="214"/>
      <c r="BK29" s="214"/>
      <c r="BL29" s="214"/>
      <c r="BM29" s="214"/>
      <c r="BN29" s="214"/>
      <c r="BO29" s="224"/>
      <c r="BP29" s="224"/>
      <c r="BQ29" s="221">
        <v>23</v>
      </c>
      <c r="BR29" s="222"/>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x14ac:dyDescent="0.15">
      <c r="A30" s="225">
        <v>3</v>
      </c>
      <c r="B30" s="767" t="s">
        <v>391</v>
      </c>
      <c r="C30" s="768"/>
      <c r="D30" s="768"/>
      <c r="E30" s="768"/>
      <c r="F30" s="768"/>
      <c r="G30" s="768"/>
      <c r="H30" s="768"/>
      <c r="I30" s="768"/>
      <c r="J30" s="768"/>
      <c r="K30" s="768"/>
      <c r="L30" s="768"/>
      <c r="M30" s="768"/>
      <c r="N30" s="768"/>
      <c r="O30" s="768"/>
      <c r="P30" s="769"/>
      <c r="Q30" s="770" t="s">
        <v>559</v>
      </c>
      <c r="R30" s="771"/>
      <c r="S30" s="771"/>
      <c r="T30" s="771"/>
      <c r="U30" s="771"/>
      <c r="V30" s="771" t="s">
        <v>560</v>
      </c>
      <c r="W30" s="771"/>
      <c r="X30" s="771"/>
      <c r="Y30" s="771"/>
      <c r="Z30" s="771"/>
      <c r="AA30" s="771" t="s">
        <v>561</v>
      </c>
      <c r="AB30" s="771"/>
      <c r="AC30" s="771"/>
      <c r="AD30" s="771"/>
      <c r="AE30" s="772"/>
      <c r="AF30" s="773">
        <v>46</v>
      </c>
      <c r="AG30" s="774"/>
      <c r="AH30" s="774"/>
      <c r="AI30" s="774"/>
      <c r="AJ30" s="775"/>
      <c r="AK30" s="821">
        <v>300</v>
      </c>
      <c r="AL30" s="817"/>
      <c r="AM30" s="817"/>
      <c r="AN30" s="817"/>
      <c r="AO30" s="817"/>
      <c r="AP30" s="817" t="s">
        <v>487</v>
      </c>
      <c r="AQ30" s="817"/>
      <c r="AR30" s="817"/>
      <c r="AS30" s="817"/>
      <c r="AT30" s="817"/>
      <c r="AU30" s="817" t="s">
        <v>487</v>
      </c>
      <c r="AV30" s="817"/>
      <c r="AW30" s="817"/>
      <c r="AX30" s="817"/>
      <c r="AY30" s="817"/>
      <c r="AZ30" s="818" t="s">
        <v>487</v>
      </c>
      <c r="BA30" s="818"/>
      <c r="BB30" s="818"/>
      <c r="BC30" s="818"/>
      <c r="BD30" s="818"/>
      <c r="BE30" s="819"/>
      <c r="BF30" s="819"/>
      <c r="BG30" s="819"/>
      <c r="BH30" s="819"/>
      <c r="BI30" s="820"/>
      <c r="BJ30" s="214"/>
      <c r="BK30" s="214"/>
      <c r="BL30" s="214"/>
      <c r="BM30" s="214"/>
      <c r="BN30" s="214"/>
      <c r="BO30" s="224"/>
      <c r="BP30" s="224"/>
      <c r="BQ30" s="221">
        <v>24</v>
      </c>
      <c r="BR30" s="222"/>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x14ac:dyDescent="0.15">
      <c r="A31" s="225">
        <v>4</v>
      </c>
      <c r="B31" s="767" t="s">
        <v>392</v>
      </c>
      <c r="C31" s="768"/>
      <c r="D31" s="768"/>
      <c r="E31" s="768"/>
      <c r="F31" s="768"/>
      <c r="G31" s="768"/>
      <c r="H31" s="768"/>
      <c r="I31" s="768"/>
      <c r="J31" s="768"/>
      <c r="K31" s="768"/>
      <c r="L31" s="768"/>
      <c r="M31" s="768"/>
      <c r="N31" s="768"/>
      <c r="O31" s="768"/>
      <c r="P31" s="769"/>
      <c r="Q31" s="770">
        <v>1609</v>
      </c>
      <c r="R31" s="771"/>
      <c r="S31" s="771"/>
      <c r="T31" s="771"/>
      <c r="U31" s="771"/>
      <c r="V31" s="771">
        <v>1340</v>
      </c>
      <c r="W31" s="771"/>
      <c r="X31" s="771"/>
      <c r="Y31" s="771"/>
      <c r="Z31" s="771"/>
      <c r="AA31" s="771">
        <v>269</v>
      </c>
      <c r="AB31" s="771"/>
      <c r="AC31" s="771"/>
      <c r="AD31" s="771"/>
      <c r="AE31" s="772"/>
      <c r="AF31" s="773">
        <v>1667</v>
      </c>
      <c r="AG31" s="774"/>
      <c r="AH31" s="774"/>
      <c r="AI31" s="774"/>
      <c r="AJ31" s="775"/>
      <c r="AK31" s="821">
        <v>8</v>
      </c>
      <c r="AL31" s="817"/>
      <c r="AM31" s="817"/>
      <c r="AN31" s="817"/>
      <c r="AO31" s="817"/>
      <c r="AP31" s="817" t="s">
        <v>550</v>
      </c>
      <c r="AQ31" s="817"/>
      <c r="AR31" s="817"/>
      <c r="AS31" s="817"/>
      <c r="AT31" s="817"/>
      <c r="AU31" s="817" t="s">
        <v>487</v>
      </c>
      <c r="AV31" s="817"/>
      <c r="AW31" s="817"/>
      <c r="AX31" s="817"/>
      <c r="AY31" s="817"/>
      <c r="AZ31" s="818" t="s">
        <v>487</v>
      </c>
      <c r="BA31" s="818"/>
      <c r="BB31" s="818"/>
      <c r="BC31" s="818"/>
      <c r="BD31" s="818"/>
      <c r="BE31" s="819" t="s">
        <v>393</v>
      </c>
      <c r="BF31" s="819"/>
      <c r="BG31" s="819"/>
      <c r="BH31" s="819"/>
      <c r="BI31" s="820"/>
      <c r="BJ31" s="214"/>
      <c r="BK31" s="214"/>
      <c r="BL31" s="214"/>
      <c r="BM31" s="214"/>
      <c r="BN31" s="214"/>
      <c r="BO31" s="224"/>
      <c r="BP31" s="224"/>
      <c r="BQ31" s="221">
        <v>25</v>
      </c>
      <c r="BR31" s="222"/>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x14ac:dyDescent="0.15">
      <c r="A32" s="225">
        <v>5</v>
      </c>
      <c r="B32" s="767" t="s">
        <v>394</v>
      </c>
      <c r="C32" s="768"/>
      <c r="D32" s="768"/>
      <c r="E32" s="768"/>
      <c r="F32" s="768"/>
      <c r="G32" s="768"/>
      <c r="H32" s="768"/>
      <c r="I32" s="768"/>
      <c r="J32" s="768"/>
      <c r="K32" s="768"/>
      <c r="L32" s="768"/>
      <c r="M32" s="768"/>
      <c r="N32" s="768"/>
      <c r="O32" s="768"/>
      <c r="P32" s="769"/>
      <c r="Q32" s="770">
        <v>2225</v>
      </c>
      <c r="R32" s="771"/>
      <c r="S32" s="771"/>
      <c r="T32" s="771"/>
      <c r="U32" s="771"/>
      <c r="V32" s="771">
        <v>1638</v>
      </c>
      <c r="W32" s="771"/>
      <c r="X32" s="771"/>
      <c r="Y32" s="771"/>
      <c r="Z32" s="771"/>
      <c r="AA32" s="771">
        <v>587</v>
      </c>
      <c r="AB32" s="771"/>
      <c r="AC32" s="771"/>
      <c r="AD32" s="771"/>
      <c r="AE32" s="772"/>
      <c r="AF32" s="773" t="s">
        <v>122</v>
      </c>
      <c r="AG32" s="774"/>
      <c r="AH32" s="774"/>
      <c r="AI32" s="774"/>
      <c r="AJ32" s="775"/>
      <c r="AK32" s="821">
        <v>620</v>
      </c>
      <c r="AL32" s="817"/>
      <c r="AM32" s="817"/>
      <c r="AN32" s="817"/>
      <c r="AO32" s="817"/>
      <c r="AP32" s="817" t="s">
        <v>551</v>
      </c>
      <c r="AQ32" s="817"/>
      <c r="AR32" s="817"/>
      <c r="AS32" s="817"/>
      <c r="AT32" s="817"/>
      <c r="AU32" s="817" t="s">
        <v>552</v>
      </c>
      <c r="AV32" s="817"/>
      <c r="AW32" s="817"/>
      <c r="AX32" s="817"/>
      <c r="AY32" s="817"/>
      <c r="AZ32" s="818" t="s">
        <v>487</v>
      </c>
      <c r="BA32" s="818"/>
      <c r="BB32" s="818"/>
      <c r="BC32" s="818"/>
      <c r="BD32" s="818"/>
      <c r="BE32" s="819" t="s">
        <v>393</v>
      </c>
      <c r="BF32" s="819"/>
      <c r="BG32" s="819"/>
      <c r="BH32" s="819"/>
      <c r="BI32" s="820"/>
      <c r="BJ32" s="214"/>
      <c r="BK32" s="214"/>
      <c r="BL32" s="214"/>
      <c r="BM32" s="214"/>
      <c r="BN32" s="214"/>
      <c r="BO32" s="224"/>
      <c r="BP32" s="224"/>
      <c r="BQ32" s="221">
        <v>26</v>
      </c>
      <c r="BR32" s="222"/>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x14ac:dyDescent="0.15">
      <c r="A33" s="225">
        <v>6</v>
      </c>
      <c r="B33" s="767"/>
      <c r="C33" s="768"/>
      <c r="D33" s="768"/>
      <c r="E33" s="768"/>
      <c r="F33" s="768"/>
      <c r="G33" s="768"/>
      <c r="H33" s="768"/>
      <c r="I33" s="768"/>
      <c r="J33" s="768"/>
      <c r="K33" s="768"/>
      <c r="L33" s="768"/>
      <c r="M33" s="768"/>
      <c r="N33" s="768"/>
      <c r="O33" s="768"/>
      <c r="P33" s="769"/>
      <c r="Q33" s="770"/>
      <c r="R33" s="771"/>
      <c r="S33" s="771"/>
      <c r="T33" s="771"/>
      <c r="U33" s="771"/>
      <c r="V33" s="771"/>
      <c r="W33" s="771"/>
      <c r="X33" s="771"/>
      <c r="Y33" s="771"/>
      <c r="Z33" s="771"/>
      <c r="AA33" s="771"/>
      <c r="AB33" s="771"/>
      <c r="AC33" s="771"/>
      <c r="AD33" s="771"/>
      <c r="AE33" s="772"/>
      <c r="AF33" s="773"/>
      <c r="AG33" s="774"/>
      <c r="AH33" s="774"/>
      <c r="AI33" s="774"/>
      <c r="AJ33" s="775"/>
      <c r="AK33" s="821"/>
      <c r="AL33" s="817"/>
      <c r="AM33" s="817"/>
      <c r="AN33" s="817"/>
      <c r="AO33" s="817"/>
      <c r="AP33" s="817"/>
      <c r="AQ33" s="817"/>
      <c r="AR33" s="817"/>
      <c r="AS33" s="817"/>
      <c r="AT33" s="817"/>
      <c r="AU33" s="817"/>
      <c r="AV33" s="817"/>
      <c r="AW33" s="817"/>
      <c r="AX33" s="817"/>
      <c r="AY33" s="817"/>
      <c r="AZ33" s="818"/>
      <c r="BA33" s="818"/>
      <c r="BB33" s="818"/>
      <c r="BC33" s="818"/>
      <c r="BD33" s="818"/>
      <c r="BE33" s="819"/>
      <c r="BF33" s="819"/>
      <c r="BG33" s="819"/>
      <c r="BH33" s="819"/>
      <c r="BI33" s="820"/>
      <c r="BJ33" s="214"/>
      <c r="BK33" s="214"/>
      <c r="BL33" s="214"/>
      <c r="BM33" s="214"/>
      <c r="BN33" s="214"/>
      <c r="BO33" s="224"/>
      <c r="BP33" s="224"/>
      <c r="BQ33" s="221">
        <v>27</v>
      </c>
      <c r="BR33" s="222"/>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x14ac:dyDescent="0.15">
      <c r="A34" s="225">
        <v>7</v>
      </c>
      <c r="B34" s="767"/>
      <c r="C34" s="768"/>
      <c r="D34" s="768"/>
      <c r="E34" s="768"/>
      <c r="F34" s="768"/>
      <c r="G34" s="768"/>
      <c r="H34" s="768"/>
      <c r="I34" s="768"/>
      <c r="J34" s="768"/>
      <c r="K34" s="768"/>
      <c r="L34" s="768"/>
      <c r="M34" s="768"/>
      <c r="N34" s="768"/>
      <c r="O34" s="768"/>
      <c r="P34" s="769"/>
      <c r="Q34" s="770"/>
      <c r="R34" s="771"/>
      <c r="S34" s="771"/>
      <c r="T34" s="771"/>
      <c r="U34" s="771"/>
      <c r="V34" s="771"/>
      <c r="W34" s="771"/>
      <c r="X34" s="771"/>
      <c r="Y34" s="771"/>
      <c r="Z34" s="771"/>
      <c r="AA34" s="771"/>
      <c r="AB34" s="771"/>
      <c r="AC34" s="771"/>
      <c r="AD34" s="771"/>
      <c r="AE34" s="772"/>
      <c r="AF34" s="773"/>
      <c r="AG34" s="774"/>
      <c r="AH34" s="774"/>
      <c r="AI34" s="774"/>
      <c r="AJ34" s="775"/>
      <c r="AK34" s="821"/>
      <c r="AL34" s="817"/>
      <c r="AM34" s="817"/>
      <c r="AN34" s="817"/>
      <c r="AO34" s="817"/>
      <c r="AP34" s="817"/>
      <c r="AQ34" s="817"/>
      <c r="AR34" s="817"/>
      <c r="AS34" s="817"/>
      <c r="AT34" s="817"/>
      <c r="AU34" s="817"/>
      <c r="AV34" s="817"/>
      <c r="AW34" s="817"/>
      <c r="AX34" s="817"/>
      <c r="AY34" s="817"/>
      <c r="AZ34" s="818"/>
      <c r="BA34" s="818"/>
      <c r="BB34" s="818"/>
      <c r="BC34" s="818"/>
      <c r="BD34" s="818"/>
      <c r="BE34" s="819"/>
      <c r="BF34" s="819"/>
      <c r="BG34" s="819"/>
      <c r="BH34" s="819"/>
      <c r="BI34" s="820"/>
      <c r="BJ34" s="214"/>
      <c r="BK34" s="214"/>
      <c r="BL34" s="214"/>
      <c r="BM34" s="214"/>
      <c r="BN34" s="214"/>
      <c r="BO34" s="224"/>
      <c r="BP34" s="224"/>
      <c r="BQ34" s="221">
        <v>28</v>
      </c>
      <c r="BR34" s="222"/>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x14ac:dyDescent="0.15">
      <c r="A35" s="225">
        <v>8</v>
      </c>
      <c r="B35" s="767"/>
      <c r="C35" s="768"/>
      <c r="D35" s="768"/>
      <c r="E35" s="768"/>
      <c r="F35" s="768"/>
      <c r="G35" s="768"/>
      <c r="H35" s="768"/>
      <c r="I35" s="768"/>
      <c r="J35" s="768"/>
      <c r="K35" s="768"/>
      <c r="L35" s="768"/>
      <c r="M35" s="768"/>
      <c r="N35" s="768"/>
      <c r="O35" s="768"/>
      <c r="P35" s="769"/>
      <c r="Q35" s="770"/>
      <c r="R35" s="771"/>
      <c r="S35" s="771"/>
      <c r="T35" s="771"/>
      <c r="U35" s="771"/>
      <c r="V35" s="771"/>
      <c r="W35" s="771"/>
      <c r="X35" s="771"/>
      <c r="Y35" s="771"/>
      <c r="Z35" s="771"/>
      <c r="AA35" s="771"/>
      <c r="AB35" s="771"/>
      <c r="AC35" s="771"/>
      <c r="AD35" s="771"/>
      <c r="AE35" s="772"/>
      <c r="AF35" s="773"/>
      <c r="AG35" s="774"/>
      <c r="AH35" s="774"/>
      <c r="AI35" s="774"/>
      <c r="AJ35" s="775"/>
      <c r="AK35" s="821"/>
      <c r="AL35" s="817"/>
      <c r="AM35" s="817"/>
      <c r="AN35" s="817"/>
      <c r="AO35" s="817"/>
      <c r="AP35" s="817"/>
      <c r="AQ35" s="817"/>
      <c r="AR35" s="817"/>
      <c r="AS35" s="817"/>
      <c r="AT35" s="817"/>
      <c r="AU35" s="817"/>
      <c r="AV35" s="817"/>
      <c r="AW35" s="817"/>
      <c r="AX35" s="817"/>
      <c r="AY35" s="817"/>
      <c r="AZ35" s="818"/>
      <c r="BA35" s="818"/>
      <c r="BB35" s="818"/>
      <c r="BC35" s="818"/>
      <c r="BD35" s="818"/>
      <c r="BE35" s="819"/>
      <c r="BF35" s="819"/>
      <c r="BG35" s="819"/>
      <c r="BH35" s="819"/>
      <c r="BI35" s="820"/>
      <c r="BJ35" s="214"/>
      <c r="BK35" s="214"/>
      <c r="BL35" s="214"/>
      <c r="BM35" s="214"/>
      <c r="BN35" s="214"/>
      <c r="BO35" s="224"/>
      <c r="BP35" s="224"/>
      <c r="BQ35" s="221">
        <v>29</v>
      </c>
      <c r="BR35" s="222"/>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x14ac:dyDescent="0.15">
      <c r="A36" s="225">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4"/>
      <c r="BP36" s="224"/>
      <c r="BQ36" s="221">
        <v>30</v>
      </c>
      <c r="BR36" s="222"/>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x14ac:dyDescent="0.15">
      <c r="A37" s="225">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4"/>
      <c r="BP37" s="224"/>
      <c r="BQ37" s="221">
        <v>31</v>
      </c>
      <c r="BR37" s="222"/>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x14ac:dyDescent="0.15">
      <c r="A38" s="225">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4"/>
      <c r="BP38" s="224"/>
      <c r="BQ38" s="221">
        <v>32</v>
      </c>
      <c r="BR38" s="222"/>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x14ac:dyDescent="0.15">
      <c r="A39" s="225">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4"/>
      <c r="BP39" s="224"/>
      <c r="BQ39" s="221">
        <v>33</v>
      </c>
      <c r="BR39" s="222"/>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x14ac:dyDescent="0.15">
      <c r="A40" s="221">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4"/>
      <c r="BP40" s="224"/>
      <c r="BQ40" s="221">
        <v>34</v>
      </c>
      <c r="BR40" s="222"/>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x14ac:dyDescent="0.15">
      <c r="A41" s="221">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4"/>
      <c r="BP41" s="224"/>
      <c r="BQ41" s="221">
        <v>35</v>
      </c>
      <c r="BR41" s="222"/>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x14ac:dyDescent="0.15">
      <c r="A42" s="221">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4"/>
      <c r="BP42" s="224"/>
      <c r="BQ42" s="221">
        <v>36</v>
      </c>
      <c r="BR42" s="222"/>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x14ac:dyDescent="0.15">
      <c r="A43" s="221">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4"/>
      <c r="BP43" s="224"/>
      <c r="BQ43" s="221">
        <v>37</v>
      </c>
      <c r="BR43" s="222"/>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x14ac:dyDescent="0.15">
      <c r="A44" s="221">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4"/>
      <c r="BP44" s="224"/>
      <c r="BQ44" s="221">
        <v>38</v>
      </c>
      <c r="BR44" s="222"/>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x14ac:dyDescent="0.15">
      <c r="A45" s="221">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4"/>
      <c r="BP45" s="224"/>
      <c r="BQ45" s="221">
        <v>39</v>
      </c>
      <c r="BR45" s="222"/>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x14ac:dyDescent="0.15">
      <c r="A46" s="221">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4"/>
      <c r="BP46" s="224"/>
      <c r="BQ46" s="221">
        <v>40</v>
      </c>
      <c r="BR46" s="222"/>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x14ac:dyDescent="0.15">
      <c r="A47" s="221">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4"/>
      <c r="BP47" s="224"/>
      <c r="BQ47" s="221">
        <v>41</v>
      </c>
      <c r="BR47" s="222"/>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x14ac:dyDescent="0.15">
      <c r="A48" s="221">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4"/>
      <c r="BP48" s="224"/>
      <c r="BQ48" s="221">
        <v>42</v>
      </c>
      <c r="BR48" s="222"/>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x14ac:dyDescent="0.15">
      <c r="A49" s="221">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4"/>
      <c r="BP49" s="224"/>
      <c r="BQ49" s="221">
        <v>43</v>
      </c>
      <c r="BR49" s="222"/>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x14ac:dyDescent="0.15">
      <c r="A50" s="221">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4"/>
      <c r="BP50" s="224"/>
      <c r="BQ50" s="221">
        <v>44</v>
      </c>
      <c r="BR50" s="222"/>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x14ac:dyDescent="0.15">
      <c r="A51" s="221">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4"/>
      <c r="BP51" s="224"/>
      <c r="BQ51" s="221">
        <v>45</v>
      </c>
      <c r="BR51" s="222"/>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x14ac:dyDescent="0.15">
      <c r="A52" s="221">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4"/>
      <c r="BP52" s="224"/>
      <c r="BQ52" s="221">
        <v>46</v>
      </c>
      <c r="BR52" s="222"/>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x14ac:dyDescent="0.15">
      <c r="A53" s="221">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4"/>
      <c r="BP53" s="224"/>
      <c r="BQ53" s="221">
        <v>47</v>
      </c>
      <c r="BR53" s="222"/>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x14ac:dyDescent="0.15">
      <c r="A54" s="221">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4"/>
      <c r="BP54" s="224"/>
      <c r="BQ54" s="221">
        <v>48</v>
      </c>
      <c r="BR54" s="222"/>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x14ac:dyDescent="0.15">
      <c r="A55" s="221">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4"/>
      <c r="BP55" s="224"/>
      <c r="BQ55" s="221">
        <v>49</v>
      </c>
      <c r="BR55" s="222"/>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x14ac:dyDescent="0.15">
      <c r="A56" s="221">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4"/>
      <c r="BP56" s="224"/>
      <c r="BQ56" s="221">
        <v>50</v>
      </c>
      <c r="BR56" s="222"/>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x14ac:dyDescent="0.15">
      <c r="A57" s="221">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4"/>
      <c r="BP57" s="224"/>
      <c r="BQ57" s="221">
        <v>51</v>
      </c>
      <c r="BR57" s="222"/>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x14ac:dyDescent="0.15">
      <c r="A58" s="221">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4"/>
      <c r="BP58" s="224"/>
      <c r="BQ58" s="221">
        <v>52</v>
      </c>
      <c r="BR58" s="222"/>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x14ac:dyDescent="0.15">
      <c r="A59" s="221">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4"/>
      <c r="BP59" s="224"/>
      <c r="BQ59" s="221">
        <v>53</v>
      </c>
      <c r="BR59" s="222"/>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x14ac:dyDescent="0.15">
      <c r="A60" s="221">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4"/>
      <c r="BP60" s="224"/>
      <c r="BQ60" s="221">
        <v>54</v>
      </c>
      <c r="BR60" s="222"/>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x14ac:dyDescent="0.2">
      <c r="A61" s="221">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4"/>
      <c r="BP61" s="224"/>
      <c r="BQ61" s="221">
        <v>55</v>
      </c>
      <c r="BR61" s="222"/>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x14ac:dyDescent="0.15">
      <c r="A62" s="221">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395</v>
      </c>
      <c r="BK62" s="793"/>
      <c r="BL62" s="793"/>
      <c r="BM62" s="793"/>
      <c r="BN62" s="794"/>
      <c r="BO62" s="224"/>
      <c r="BP62" s="224"/>
      <c r="BQ62" s="221">
        <v>56</v>
      </c>
      <c r="BR62" s="222"/>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x14ac:dyDescent="0.2">
      <c r="A63" s="223" t="s">
        <v>377</v>
      </c>
      <c r="B63" s="776" t="s">
        <v>396</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1997</v>
      </c>
      <c r="AG63" s="831"/>
      <c r="AH63" s="831"/>
      <c r="AI63" s="831"/>
      <c r="AJ63" s="832"/>
      <c r="AK63" s="833"/>
      <c r="AL63" s="828"/>
      <c r="AM63" s="828"/>
      <c r="AN63" s="828"/>
      <c r="AO63" s="828"/>
      <c r="AP63" s="831">
        <v>21708</v>
      </c>
      <c r="AQ63" s="831"/>
      <c r="AR63" s="831"/>
      <c r="AS63" s="831"/>
      <c r="AT63" s="831"/>
      <c r="AU63" s="831">
        <v>5476</v>
      </c>
      <c r="AV63" s="831"/>
      <c r="AW63" s="831"/>
      <c r="AX63" s="831"/>
      <c r="AY63" s="831"/>
      <c r="AZ63" s="835"/>
      <c r="BA63" s="835"/>
      <c r="BB63" s="835"/>
      <c r="BC63" s="835"/>
      <c r="BD63" s="835"/>
      <c r="BE63" s="836"/>
      <c r="BF63" s="836"/>
      <c r="BG63" s="836"/>
      <c r="BH63" s="836"/>
      <c r="BI63" s="837"/>
      <c r="BJ63" s="838" t="s">
        <v>122</v>
      </c>
      <c r="BK63" s="839"/>
      <c r="BL63" s="839"/>
      <c r="BM63" s="839"/>
      <c r="BN63" s="840"/>
      <c r="BO63" s="224"/>
      <c r="BP63" s="224"/>
      <c r="BQ63" s="221">
        <v>57</v>
      </c>
      <c r="BR63" s="222"/>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x14ac:dyDescent="0.2">
      <c r="A65" s="214" t="s">
        <v>397</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x14ac:dyDescent="0.15">
      <c r="A66" s="714" t="s">
        <v>398</v>
      </c>
      <c r="B66" s="715"/>
      <c r="C66" s="715"/>
      <c r="D66" s="715"/>
      <c r="E66" s="715"/>
      <c r="F66" s="715"/>
      <c r="G66" s="715"/>
      <c r="H66" s="715"/>
      <c r="I66" s="715"/>
      <c r="J66" s="715"/>
      <c r="K66" s="715"/>
      <c r="L66" s="715"/>
      <c r="M66" s="715"/>
      <c r="N66" s="715"/>
      <c r="O66" s="715"/>
      <c r="P66" s="716"/>
      <c r="Q66" s="720" t="s">
        <v>381</v>
      </c>
      <c r="R66" s="721"/>
      <c r="S66" s="721"/>
      <c r="T66" s="721"/>
      <c r="U66" s="722"/>
      <c r="V66" s="720" t="s">
        <v>382</v>
      </c>
      <c r="W66" s="721"/>
      <c r="X66" s="721"/>
      <c r="Y66" s="721"/>
      <c r="Z66" s="722"/>
      <c r="AA66" s="720" t="s">
        <v>383</v>
      </c>
      <c r="AB66" s="721"/>
      <c r="AC66" s="721"/>
      <c r="AD66" s="721"/>
      <c r="AE66" s="722"/>
      <c r="AF66" s="841" t="s">
        <v>384</v>
      </c>
      <c r="AG66" s="802"/>
      <c r="AH66" s="802"/>
      <c r="AI66" s="802"/>
      <c r="AJ66" s="842"/>
      <c r="AK66" s="720" t="s">
        <v>385</v>
      </c>
      <c r="AL66" s="715"/>
      <c r="AM66" s="715"/>
      <c r="AN66" s="715"/>
      <c r="AO66" s="716"/>
      <c r="AP66" s="720" t="s">
        <v>386</v>
      </c>
      <c r="AQ66" s="721"/>
      <c r="AR66" s="721"/>
      <c r="AS66" s="721"/>
      <c r="AT66" s="722"/>
      <c r="AU66" s="720" t="s">
        <v>399</v>
      </c>
      <c r="AV66" s="721"/>
      <c r="AW66" s="721"/>
      <c r="AX66" s="721"/>
      <c r="AY66" s="722"/>
      <c r="AZ66" s="720" t="s">
        <v>365</v>
      </c>
      <c r="BA66" s="721"/>
      <c r="BB66" s="721"/>
      <c r="BC66" s="721"/>
      <c r="BD66" s="727"/>
      <c r="BE66" s="224"/>
      <c r="BF66" s="224"/>
      <c r="BG66" s="224"/>
      <c r="BH66" s="224"/>
      <c r="BI66" s="224"/>
      <c r="BJ66" s="224"/>
      <c r="BK66" s="224"/>
      <c r="BL66" s="224"/>
      <c r="BM66" s="224"/>
      <c r="BN66" s="224"/>
      <c r="BO66" s="224"/>
      <c r="BP66" s="224"/>
      <c r="BQ66" s="221">
        <v>60</v>
      </c>
      <c r="BR66" s="226"/>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x14ac:dyDescent="0.2">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4"/>
      <c r="BF67" s="224"/>
      <c r="BG67" s="224"/>
      <c r="BH67" s="224"/>
      <c r="BI67" s="224"/>
      <c r="BJ67" s="224"/>
      <c r="BK67" s="224"/>
      <c r="BL67" s="224"/>
      <c r="BM67" s="224"/>
      <c r="BN67" s="224"/>
      <c r="BO67" s="224"/>
      <c r="BP67" s="224"/>
      <c r="BQ67" s="221">
        <v>61</v>
      </c>
      <c r="BR67" s="226"/>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x14ac:dyDescent="0.15">
      <c r="A68" s="219">
        <v>1</v>
      </c>
      <c r="B68" s="856" t="s">
        <v>562</v>
      </c>
      <c r="C68" s="857"/>
      <c r="D68" s="857"/>
      <c r="E68" s="857"/>
      <c r="F68" s="857"/>
      <c r="G68" s="857"/>
      <c r="H68" s="857"/>
      <c r="I68" s="857"/>
      <c r="J68" s="857"/>
      <c r="K68" s="857"/>
      <c r="L68" s="857"/>
      <c r="M68" s="857"/>
      <c r="N68" s="857"/>
      <c r="O68" s="857"/>
      <c r="P68" s="858"/>
      <c r="Q68" s="859" t="s">
        <v>568</v>
      </c>
      <c r="R68" s="853"/>
      <c r="S68" s="853"/>
      <c r="T68" s="853"/>
      <c r="U68" s="853"/>
      <c r="V68" s="853" t="s">
        <v>569</v>
      </c>
      <c r="W68" s="853"/>
      <c r="X68" s="853"/>
      <c r="Y68" s="853"/>
      <c r="Z68" s="853"/>
      <c r="AA68" s="853" t="s">
        <v>570</v>
      </c>
      <c r="AB68" s="853"/>
      <c r="AC68" s="853"/>
      <c r="AD68" s="853"/>
      <c r="AE68" s="853"/>
      <c r="AF68" s="853" t="s">
        <v>571</v>
      </c>
      <c r="AG68" s="853"/>
      <c r="AH68" s="853"/>
      <c r="AI68" s="853"/>
      <c r="AJ68" s="853"/>
      <c r="AK68" s="853" t="s">
        <v>572</v>
      </c>
      <c r="AL68" s="853"/>
      <c r="AM68" s="853"/>
      <c r="AN68" s="853"/>
      <c r="AO68" s="853"/>
      <c r="AP68" s="853" t="s">
        <v>573</v>
      </c>
      <c r="AQ68" s="853"/>
      <c r="AR68" s="853"/>
      <c r="AS68" s="853"/>
      <c r="AT68" s="853"/>
      <c r="AU68" s="853" t="s">
        <v>574</v>
      </c>
      <c r="AV68" s="853"/>
      <c r="AW68" s="853"/>
      <c r="AX68" s="853"/>
      <c r="AY68" s="853"/>
      <c r="AZ68" s="854"/>
      <c r="BA68" s="854"/>
      <c r="BB68" s="854"/>
      <c r="BC68" s="854"/>
      <c r="BD68" s="855"/>
      <c r="BE68" s="224"/>
      <c r="BF68" s="224"/>
      <c r="BG68" s="224"/>
      <c r="BH68" s="224"/>
      <c r="BI68" s="224"/>
      <c r="BJ68" s="224"/>
      <c r="BK68" s="224"/>
      <c r="BL68" s="224"/>
      <c r="BM68" s="224"/>
      <c r="BN68" s="224"/>
      <c r="BO68" s="224"/>
      <c r="BP68" s="224"/>
      <c r="BQ68" s="221">
        <v>62</v>
      </c>
      <c r="BR68" s="226"/>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x14ac:dyDescent="0.15">
      <c r="A69" s="221">
        <v>2</v>
      </c>
      <c r="B69" s="860" t="s">
        <v>563</v>
      </c>
      <c r="C69" s="861"/>
      <c r="D69" s="861"/>
      <c r="E69" s="861"/>
      <c r="F69" s="861"/>
      <c r="G69" s="861"/>
      <c r="H69" s="861"/>
      <c r="I69" s="861"/>
      <c r="J69" s="861"/>
      <c r="K69" s="861"/>
      <c r="L69" s="861"/>
      <c r="M69" s="861"/>
      <c r="N69" s="861"/>
      <c r="O69" s="861"/>
      <c r="P69" s="862"/>
      <c r="Q69" s="863" t="s">
        <v>575</v>
      </c>
      <c r="R69" s="817"/>
      <c r="S69" s="817"/>
      <c r="T69" s="817"/>
      <c r="U69" s="817"/>
      <c r="V69" s="817" t="s">
        <v>576</v>
      </c>
      <c r="W69" s="817"/>
      <c r="X69" s="817"/>
      <c r="Y69" s="817"/>
      <c r="Z69" s="817"/>
      <c r="AA69" s="817" t="s">
        <v>577</v>
      </c>
      <c r="AB69" s="817"/>
      <c r="AC69" s="817"/>
      <c r="AD69" s="817"/>
      <c r="AE69" s="817"/>
      <c r="AF69" s="817" t="s">
        <v>577</v>
      </c>
      <c r="AG69" s="817"/>
      <c r="AH69" s="817"/>
      <c r="AI69" s="817"/>
      <c r="AJ69" s="817"/>
      <c r="AK69" s="817" t="s">
        <v>578</v>
      </c>
      <c r="AL69" s="817"/>
      <c r="AM69" s="817"/>
      <c r="AN69" s="817"/>
      <c r="AO69" s="817"/>
      <c r="AP69" s="817" t="s">
        <v>487</v>
      </c>
      <c r="AQ69" s="817"/>
      <c r="AR69" s="817"/>
      <c r="AS69" s="817"/>
      <c r="AT69" s="817"/>
      <c r="AU69" s="817" t="s">
        <v>487</v>
      </c>
      <c r="AV69" s="817"/>
      <c r="AW69" s="817"/>
      <c r="AX69" s="817"/>
      <c r="AY69" s="817"/>
      <c r="AZ69" s="819"/>
      <c r="BA69" s="819"/>
      <c r="BB69" s="819"/>
      <c r="BC69" s="819"/>
      <c r="BD69" s="820"/>
      <c r="BE69" s="224"/>
      <c r="BF69" s="224"/>
      <c r="BG69" s="224"/>
      <c r="BH69" s="224"/>
      <c r="BI69" s="224"/>
      <c r="BJ69" s="224"/>
      <c r="BK69" s="224"/>
      <c r="BL69" s="224"/>
      <c r="BM69" s="224"/>
      <c r="BN69" s="224"/>
      <c r="BO69" s="224"/>
      <c r="BP69" s="224"/>
      <c r="BQ69" s="221">
        <v>63</v>
      </c>
      <c r="BR69" s="226"/>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x14ac:dyDescent="0.15">
      <c r="A70" s="221">
        <v>3</v>
      </c>
      <c r="B70" s="860" t="s">
        <v>564</v>
      </c>
      <c r="C70" s="861"/>
      <c r="D70" s="861"/>
      <c r="E70" s="861"/>
      <c r="F70" s="861"/>
      <c r="G70" s="861"/>
      <c r="H70" s="861"/>
      <c r="I70" s="861"/>
      <c r="J70" s="861"/>
      <c r="K70" s="861"/>
      <c r="L70" s="861"/>
      <c r="M70" s="861"/>
      <c r="N70" s="861"/>
      <c r="O70" s="861"/>
      <c r="P70" s="862"/>
      <c r="Q70" s="863" t="s">
        <v>579</v>
      </c>
      <c r="R70" s="817"/>
      <c r="S70" s="817"/>
      <c r="T70" s="817"/>
      <c r="U70" s="817"/>
      <c r="V70" s="817" t="s">
        <v>580</v>
      </c>
      <c r="W70" s="817"/>
      <c r="X70" s="817"/>
      <c r="Y70" s="817"/>
      <c r="Z70" s="817"/>
      <c r="AA70" s="817" t="s">
        <v>581</v>
      </c>
      <c r="AB70" s="817"/>
      <c r="AC70" s="817"/>
      <c r="AD70" s="817"/>
      <c r="AE70" s="817"/>
      <c r="AF70" s="817" t="s">
        <v>581</v>
      </c>
      <c r="AG70" s="817"/>
      <c r="AH70" s="817"/>
      <c r="AI70" s="817"/>
      <c r="AJ70" s="817"/>
      <c r="AK70" s="817" t="s">
        <v>582</v>
      </c>
      <c r="AL70" s="817"/>
      <c r="AM70" s="817"/>
      <c r="AN70" s="817"/>
      <c r="AO70" s="817"/>
      <c r="AP70" s="817" t="s">
        <v>487</v>
      </c>
      <c r="AQ70" s="817"/>
      <c r="AR70" s="817"/>
      <c r="AS70" s="817"/>
      <c r="AT70" s="817"/>
      <c r="AU70" s="817" t="s">
        <v>487</v>
      </c>
      <c r="AV70" s="817"/>
      <c r="AW70" s="817"/>
      <c r="AX70" s="817"/>
      <c r="AY70" s="817"/>
      <c r="AZ70" s="819"/>
      <c r="BA70" s="819"/>
      <c r="BB70" s="819"/>
      <c r="BC70" s="819"/>
      <c r="BD70" s="820"/>
      <c r="BE70" s="224"/>
      <c r="BF70" s="224"/>
      <c r="BG70" s="224"/>
      <c r="BH70" s="224"/>
      <c r="BI70" s="224"/>
      <c r="BJ70" s="224"/>
      <c r="BK70" s="224"/>
      <c r="BL70" s="224"/>
      <c r="BM70" s="224"/>
      <c r="BN70" s="224"/>
      <c r="BO70" s="224"/>
      <c r="BP70" s="224"/>
      <c r="BQ70" s="221">
        <v>64</v>
      </c>
      <c r="BR70" s="226"/>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x14ac:dyDescent="0.15">
      <c r="A71" s="221">
        <v>4</v>
      </c>
      <c r="B71" s="860" t="s">
        <v>565</v>
      </c>
      <c r="C71" s="861"/>
      <c r="D71" s="861"/>
      <c r="E71" s="861"/>
      <c r="F71" s="861"/>
      <c r="G71" s="861"/>
      <c r="H71" s="861"/>
      <c r="I71" s="861"/>
      <c r="J71" s="861"/>
      <c r="K71" s="861"/>
      <c r="L71" s="861"/>
      <c r="M71" s="861"/>
      <c r="N71" s="861"/>
      <c r="O71" s="861"/>
      <c r="P71" s="862"/>
      <c r="Q71" s="863" t="s">
        <v>583</v>
      </c>
      <c r="R71" s="817"/>
      <c r="S71" s="817"/>
      <c r="T71" s="817"/>
      <c r="U71" s="817"/>
      <c r="V71" s="817" t="s">
        <v>584</v>
      </c>
      <c r="W71" s="817"/>
      <c r="X71" s="817"/>
      <c r="Y71" s="817"/>
      <c r="Z71" s="817"/>
      <c r="AA71" s="817" t="s">
        <v>585</v>
      </c>
      <c r="AB71" s="817"/>
      <c r="AC71" s="817"/>
      <c r="AD71" s="817"/>
      <c r="AE71" s="817"/>
      <c r="AF71" s="817" t="s">
        <v>585</v>
      </c>
      <c r="AG71" s="817"/>
      <c r="AH71" s="817"/>
      <c r="AI71" s="817"/>
      <c r="AJ71" s="817"/>
      <c r="AK71" s="817" t="s">
        <v>487</v>
      </c>
      <c r="AL71" s="817"/>
      <c r="AM71" s="817"/>
      <c r="AN71" s="817"/>
      <c r="AO71" s="817"/>
      <c r="AP71" s="817" t="s">
        <v>487</v>
      </c>
      <c r="AQ71" s="817"/>
      <c r="AR71" s="817"/>
      <c r="AS71" s="817"/>
      <c r="AT71" s="817"/>
      <c r="AU71" s="817" t="s">
        <v>487</v>
      </c>
      <c r="AV71" s="817"/>
      <c r="AW71" s="817"/>
      <c r="AX71" s="817"/>
      <c r="AY71" s="817"/>
      <c r="AZ71" s="819"/>
      <c r="BA71" s="819"/>
      <c r="BB71" s="819"/>
      <c r="BC71" s="819"/>
      <c r="BD71" s="820"/>
      <c r="BE71" s="224"/>
      <c r="BF71" s="224"/>
      <c r="BG71" s="224"/>
      <c r="BH71" s="224"/>
      <c r="BI71" s="224"/>
      <c r="BJ71" s="224"/>
      <c r="BK71" s="224"/>
      <c r="BL71" s="224"/>
      <c r="BM71" s="224"/>
      <c r="BN71" s="224"/>
      <c r="BO71" s="224"/>
      <c r="BP71" s="224"/>
      <c r="BQ71" s="221">
        <v>65</v>
      </c>
      <c r="BR71" s="226"/>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x14ac:dyDescent="0.15">
      <c r="A72" s="221">
        <v>5</v>
      </c>
      <c r="B72" s="860" t="s">
        <v>566</v>
      </c>
      <c r="C72" s="861"/>
      <c r="D72" s="861"/>
      <c r="E72" s="861"/>
      <c r="F72" s="861"/>
      <c r="G72" s="861"/>
      <c r="H72" s="861"/>
      <c r="I72" s="861"/>
      <c r="J72" s="861"/>
      <c r="K72" s="861"/>
      <c r="L72" s="861"/>
      <c r="M72" s="861"/>
      <c r="N72" s="861"/>
      <c r="O72" s="861"/>
      <c r="P72" s="862"/>
      <c r="Q72" s="863" t="s">
        <v>586</v>
      </c>
      <c r="R72" s="817"/>
      <c r="S72" s="817"/>
      <c r="T72" s="817"/>
      <c r="U72" s="817"/>
      <c r="V72" s="817" t="s">
        <v>587</v>
      </c>
      <c r="W72" s="817"/>
      <c r="X72" s="817"/>
      <c r="Y72" s="817"/>
      <c r="Z72" s="817"/>
      <c r="AA72" s="817" t="s">
        <v>588</v>
      </c>
      <c r="AB72" s="817"/>
      <c r="AC72" s="817"/>
      <c r="AD72" s="817"/>
      <c r="AE72" s="817"/>
      <c r="AF72" s="817" t="s">
        <v>588</v>
      </c>
      <c r="AG72" s="817"/>
      <c r="AH72" s="817"/>
      <c r="AI72" s="817"/>
      <c r="AJ72" s="817"/>
      <c r="AK72" s="817">
        <v>2</v>
      </c>
      <c r="AL72" s="817"/>
      <c r="AM72" s="817"/>
      <c r="AN72" s="817"/>
      <c r="AO72" s="817"/>
      <c r="AP72" s="817" t="s">
        <v>487</v>
      </c>
      <c r="AQ72" s="817"/>
      <c r="AR72" s="817"/>
      <c r="AS72" s="817"/>
      <c r="AT72" s="817"/>
      <c r="AU72" s="817" t="s">
        <v>487</v>
      </c>
      <c r="AV72" s="817"/>
      <c r="AW72" s="817"/>
      <c r="AX72" s="817"/>
      <c r="AY72" s="817"/>
      <c r="AZ72" s="819"/>
      <c r="BA72" s="819"/>
      <c r="BB72" s="819"/>
      <c r="BC72" s="819"/>
      <c r="BD72" s="820"/>
      <c r="BE72" s="224"/>
      <c r="BF72" s="224"/>
      <c r="BG72" s="224"/>
      <c r="BH72" s="224"/>
      <c r="BI72" s="224"/>
      <c r="BJ72" s="224"/>
      <c r="BK72" s="224"/>
      <c r="BL72" s="224"/>
      <c r="BM72" s="224"/>
      <c r="BN72" s="224"/>
      <c r="BO72" s="224"/>
      <c r="BP72" s="224"/>
      <c r="BQ72" s="221">
        <v>66</v>
      </c>
      <c r="BR72" s="226"/>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x14ac:dyDescent="0.15">
      <c r="A73" s="221">
        <v>6</v>
      </c>
      <c r="B73" s="860" t="s">
        <v>567</v>
      </c>
      <c r="C73" s="861"/>
      <c r="D73" s="861"/>
      <c r="E73" s="861"/>
      <c r="F73" s="861"/>
      <c r="G73" s="861"/>
      <c r="H73" s="861"/>
      <c r="I73" s="861"/>
      <c r="J73" s="861"/>
      <c r="K73" s="861"/>
      <c r="L73" s="861"/>
      <c r="M73" s="861"/>
      <c r="N73" s="861"/>
      <c r="O73" s="861"/>
      <c r="P73" s="862"/>
      <c r="Q73" s="863" t="s">
        <v>589</v>
      </c>
      <c r="R73" s="817"/>
      <c r="S73" s="817"/>
      <c r="T73" s="817"/>
      <c r="U73" s="817"/>
      <c r="V73" s="817" t="s">
        <v>590</v>
      </c>
      <c r="W73" s="817"/>
      <c r="X73" s="817"/>
      <c r="Y73" s="817"/>
      <c r="Z73" s="817"/>
      <c r="AA73" s="817" t="s">
        <v>591</v>
      </c>
      <c r="AB73" s="817"/>
      <c r="AC73" s="817"/>
      <c r="AD73" s="817"/>
      <c r="AE73" s="817"/>
      <c r="AF73" s="817" t="s">
        <v>591</v>
      </c>
      <c r="AG73" s="817"/>
      <c r="AH73" s="817"/>
      <c r="AI73" s="817"/>
      <c r="AJ73" s="817"/>
      <c r="AK73" s="817" t="s">
        <v>487</v>
      </c>
      <c r="AL73" s="817"/>
      <c r="AM73" s="817"/>
      <c r="AN73" s="817"/>
      <c r="AO73" s="817"/>
      <c r="AP73" s="817" t="s">
        <v>487</v>
      </c>
      <c r="AQ73" s="817"/>
      <c r="AR73" s="817"/>
      <c r="AS73" s="817"/>
      <c r="AT73" s="817"/>
      <c r="AU73" s="817" t="s">
        <v>487</v>
      </c>
      <c r="AV73" s="817"/>
      <c r="AW73" s="817"/>
      <c r="AX73" s="817"/>
      <c r="AY73" s="817"/>
      <c r="AZ73" s="819"/>
      <c r="BA73" s="819"/>
      <c r="BB73" s="819"/>
      <c r="BC73" s="819"/>
      <c r="BD73" s="820"/>
      <c r="BE73" s="224"/>
      <c r="BF73" s="224"/>
      <c r="BG73" s="224"/>
      <c r="BH73" s="224"/>
      <c r="BI73" s="224"/>
      <c r="BJ73" s="224"/>
      <c r="BK73" s="224"/>
      <c r="BL73" s="224"/>
      <c r="BM73" s="224"/>
      <c r="BN73" s="224"/>
      <c r="BO73" s="224"/>
      <c r="BP73" s="224"/>
      <c r="BQ73" s="221">
        <v>67</v>
      </c>
      <c r="BR73" s="226"/>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x14ac:dyDescent="0.15">
      <c r="A74" s="221">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4"/>
      <c r="BF74" s="224"/>
      <c r="BG74" s="224"/>
      <c r="BH74" s="224"/>
      <c r="BI74" s="224"/>
      <c r="BJ74" s="224"/>
      <c r="BK74" s="224"/>
      <c r="BL74" s="224"/>
      <c r="BM74" s="224"/>
      <c r="BN74" s="224"/>
      <c r="BO74" s="224"/>
      <c r="BP74" s="224"/>
      <c r="BQ74" s="221">
        <v>68</v>
      </c>
      <c r="BR74" s="226"/>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x14ac:dyDescent="0.15">
      <c r="A75" s="221">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4"/>
      <c r="BF75" s="224"/>
      <c r="BG75" s="224"/>
      <c r="BH75" s="224"/>
      <c r="BI75" s="224"/>
      <c r="BJ75" s="224"/>
      <c r="BK75" s="224"/>
      <c r="BL75" s="224"/>
      <c r="BM75" s="224"/>
      <c r="BN75" s="224"/>
      <c r="BO75" s="224"/>
      <c r="BP75" s="224"/>
      <c r="BQ75" s="221">
        <v>69</v>
      </c>
      <c r="BR75" s="226"/>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x14ac:dyDescent="0.15">
      <c r="A76" s="221">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4"/>
      <c r="BF76" s="224"/>
      <c r="BG76" s="224"/>
      <c r="BH76" s="224"/>
      <c r="BI76" s="224"/>
      <c r="BJ76" s="224"/>
      <c r="BK76" s="224"/>
      <c r="BL76" s="224"/>
      <c r="BM76" s="224"/>
      <c r="BN76" s="224"/>
      <c r="BO76" s="224"/>
      <c r="BP76" s="224"/>
      <c r="BQ76" s="221">
        <v>70</v>
      </c>
      <c r="BR76" s="226"/>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x14ac:dyDescent="0.15">
      <c r="A77" s="221">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4"/>
      <c r="BF77" s="224"/>
      <c r="BG77" s="224"/>
      <c r="BH77" s="224"/>
      <c r="BI77" s="224"/>
      <c r="BJ77" s="224"/>
      <c r="BK77" s="224"/>
      <c r="BL77" s="224"/>
      <c r="BM77" s="224"/>
      <c r="BN77" s="224"/>
      <c r="BO77" s="224"/>
      <c r="BP77" s="224"/>
      <c r="BQ77" s="221">
        <v>71</v>
      </c>
      <c r="BR77" s="226"/>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x14ac:dyDescent="0.15">
      <c r="A78" s="221">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4"/>
      <c r="BF78" s="224"/>
      <c r="BG78" s="224"/>
      <c r="BH78" s="224"/>
      <c r="BI78" s="224"/>
      <c r="BJ78" s="212"/>
      <c r="BK78" s="212"/>
      <c r="BL78" s="212"/>
      <c r="BM78" s="212"/>
      <c r="BN78" s="212"/>
      <c r="BO78" s="224"/>
      <c r="BP78" s="224"/>
      <c r="BQ78" s="221">
        <v>72</v>
      </c>
      <c r="BR78" s="226"/>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x14ac:dyDescent="0.15">
      <c r="A79" s="221">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4"/>
      <c r="BF79" s="224"/>
      <c r="BG79" s="224"/>
      <c r="BH79" s="224"/>
      <c r="BI79" s="224"/>
      <c r="BJ79" s="212"/>
      <c r="BK79" s="212"/>
      <c r="BL79" s="212"/>
      <c r="BM79" s="212"/>
      <c r="BN79" s="212"/>
      <c r="BO79" s="224"/>
      <c r="BP79" s="224"/>
      <c r="BQ79" s="221">
        <v>73</v>
      </c>
      <c r="BR79" s="226"/>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x14ac:dyDescent="0.15">
      <c r="A80" s="221">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4"/>
      <c r="BF80" s="224"/>
      <c r="BG80" s="224"/>
      <c r="BH80" s="224"/>
      <c r="BI80" s="224"/>
      <c r="BJ80" s="224"/>
      <c r="BK80" s="224"/>
      <c r="BL80" s="224"/>
      <c r="BM80" s="224"/>
      <c r="BN80" s="224"/>
      <c r="BO80" s="224"/>
      <c r="BP80" s="224"/>
      <c r="BQ80" s="221">
        <v>74</v>
      </c>
      <c r="BR80" s="226"/>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x14ac:dyDescent="0.15">
      <c r="A81" s="221">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4"/>
      <c r="BF81" s="224"/>
      <c r="BG81" s="224"/>
      <c r="BH81" s="224"/>
      <c r="BI81" s="224"/>
      <c r="BJ81" s="224"/>
      <c r="BK81" s="224"/>
      <c r="BL81" s="224"/>
      <c r="BM81" s="224"/>
      <c r="BN81" s="224"/>
      <c r="BO81" s="224"/>
      <c r="BP81" s="224"/>
      <c r="BQ81" s="221">
        <v>75</v>
      </c>
      <c r="BR81" s="226"/>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x14ac:dyDescent="0.15">
      <c r="A82" s="221">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4"/>
      <c r="BF82" s="224"/>
      <c r="BG82" s="224"/>
      <c r="BH82" s="224"/>
      <c r="BI82" s="224"/>
      <c r="BJ82" s="224"/>
      <c r="BK82" s="224"/>
      <c r="BL82" s="224"/>
      <c r="BM82" s="224"/>
      <c r="BN82" s="224"/>
      <c r="BO82" s="224"/>
      <c r="BP82" s="224"/>
      <c r="BQ82" s="221">
        <v>76</v>
      </c>
      <c r="BR82" s="226"/>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x14ac:dyDescent="0.15">
      <c r="A83" s="221">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4"/>
      <c r="BF83" s="224"/>
      <c r="BG83" s="224"/>
      <c r="BH83" s="224"/>
      <c r="BI83" s="224"/>
      <c r="BJ83" s="224"/>
      <c r="BK83" s="224"/>
      <c r="BL83" s="224"/>
      <c r="BM83" s="224"/>
      <c r="BN83" s="224"/>
      <c r="BO83" s="224"/>
      <c r="BP83" s="224"/>
      <c r="BQ83" s="221">
        <v>77</v>
      </c>
      <c r="BR83" s="226"/>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x14ac:dyDescent="0.15">
      <c r="A84" s="221">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4"/>
      <c r="BF84" s="224"/>
      <c r="BG84" s="224"/>
      <c r="BH84" s="224"/>
      <c r="BI84" s="224"/>
      <c r="BJ84" s="224"/>
      <c r="BK84" s="224"/>
      <c r="BL84" s="224"/>
      <c r="BM84" s="224"/>
      <c r="BN84" s="224"/>
      <c r="BO84" s="224"/>
      <c r="BP84" s="224"/>
      <c r="BQ84" s="221">
        <v>78</v>
      </c>
      <c r="BR84" s="226"/>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x14ac:dyDescent="0.15">
      <c r="A85" s="221">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4"/>
      <c r="BF85" s="224"/>
      <c r="BG85" s="224"/>
      <c r="BH85" s="224"/>
      <c r="BI85" s="224"/>
      <c r="BJ85" s="224"/>
      <c r="BK85" s="224"/>
      <c r="BL85" s="224"/>
      <c r="BM85" s="224"/>
      <c r="BN85" s="224"/>
      <c r="BO85" s="224"/>
      <c r="BP85" s="224"/>
      <c r="BQ85" s="221">
        <v>79</v>
      </c>
      <c r="BR85" s="226"/>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x14ac:dyDescent="0.15">
      <c r="A86" s="221">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4"/>
      <c r="BF86" s="224"/>
      <c r="BG86" s="224"/>
      <c r="BH86" s="224"/>
      <c r="BI86" s="224"/>
      <c r="BJ86" s="224"/>
      <c r="BK86" s="224"/>
      <c r="BL86" s="224"/>
      <c r="BM86" s="224"/>
      <c r="BN86" s="224"/>
      <c r="BO86" s="224"/>
      <c r="BP86" s="224"/>
      <c r="BQ86" s="221">
        <v>80</v>
      </c>
      <c r="BR86" s="226"/>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x14ac:dyDescent="0.15">
      <c r="A87" s="227">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4"/>
      <c r="BF87" s="224"/>
      <c r="BG87" s="224"/>
      <c r="BH87" s="224"/>
      <c r="BI87" s="224"/>
      <c r="BJ87" s="224"/>
      <c r="BK87" s="224"/>
      <c r="BL87" s="224"/>
      <c r="BM87" s="224"/>
      <c r="BN87" s="224"/>
      <c r="BO87" s="224"/>
      <c r="BP87" s="224"/>
      <c r="BQ87" s="221">
        <v>81</v>
      </c>
      <c r="BR87" s="226"/>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x14ac:dyDescent="0.2">
      <c r="A88" s="223" t="s">
        <v>377</v>
      </c>
      <c r="B88" s="776" t="s">
        <v>400</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t="s">
        <v>592</v>
      </c>
      <c r="AG88" s="831"/>
      <c r="AH88" s="831"/>
      <c r="AI88" s="831"/>
      <c r="AJ88" s="831"/>
      <c r="AK88" s="828" t="s">
        <v>593</v>
      </c>
      <c r="AL88" s="828"/>
      <c r="AM88" s="828"/>
      <c r="AN88" s="828"/>
      <c r="AO88" s="828"/>
      <c r="AP88" s="831" t="s">
        <v>573</v>
      </c>
      <c r="AQ88" s="831"/>
      <c r="AR88" s="831"/>
      <c r="AS88" s="831"/>
      <c r="AT88" s="831"/>
      <c r="AU88" s="831" t="s">
        <v>574</v>
      </c>
      <c r="AV88" s="831"/>
      <c r="AW88" s="831"/>
      <c r="AX88" s="831"/>
      <c r="AY88" s="831"/>
      <c r="AZ88" s="836"/>
      <c r="BA88" s="836"/>
      <c r="BB88" s="836"/>
      <c r="BC88" s="836"/>
      <c r="BD88" s="837"/>
      <c r="BE88" s="224"/>
      <c r="BF88" s="224"/>
      <c r="BG88" s="224"/>
      <c r="BH88" s="224"/>
      <c r="BI88" s="224"/>
      <c r="BJ88" s="224"/>
      <c r="BK88" s="224"/>
      <c r="BL88" s="224"/>
      <c r="BM88" s="224"/>
      <c r="BN88" s="224"/>
      <c r="BO88" s="224"/>
      <c r="BP88" s="224"/>
      <c r="BQ88" s="221">
        <v>82</v>
      </c>
      <c r="BR88" s="226"/>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377</v>
      </c>
      <c r="BR102" s="776" t="s">
        <v>401</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t="s">
        <v>605</v>
      </c>
      <c r="CS102" s="839"/>
      <c r="CT102" s="839"/>
      <c r="CU102" s="839"/>
      <c r="CV102" s="878"/>
      <c r="CW102" s="877" t="s">
        <v>599</v>
      </c>
      <c r="CX102" s="839"/>
      <c r="CY102" s="839"/>
      <c r="CZ102" s="839"/>
      <c r="DA102" s="878"/>
      <c r="DB102" s="877" t="s">
        <v>487</v>
      </c>
      <c r="DC102" s="839"/>
      <c r="DD102" s="839"/>
      <c r="DE102" s="839"/>
      <c r="DF102" s="878"/>
      <c r="DG102" s="877">
        <v>46</v>
      </c>
      <c r="DH102" s="839"/>
      <c r="DI102" s="839"/>
      <c r="DJ102" s="839"/>
      <c r="DK102" s="878"/>
      <c r="DL102" s="877" t="s">
        <v>487</v>
      </c>
      <c r="DM102" s="839"/>
      <c r="DN102" s="839"/>
      <c r="DO102" s="839"/>
      <c r="DP102" s="878"/>
      <c r="DQ102" s="877" t="s">
        <v>487</v>
      </c>
      <c r="DR102" s="839"/>
      <c r="DS102" s="839"/>
      <c r="DT102" s="839"/>
      <c r="DU102" s="878"/>
      <c r="DV102" s="776"/>
      <c r="DW102" s="777"/>
      <c r="DX102" s="777"/>
      <c r="DY102" s="777"/>
      <c r="DZ102" s="901"/>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02" t="s">
        <v>402</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03" t="s">
        <v>403</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404</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405</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04" t="s">
        <v>406</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407</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x14ac:dyDescent="0.15">
      <c r="A109" s="899" t="s">
        <v>408</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409</v>
      </c>
      <c r="AB109" s="880"/>
      <c r="AC109" s="880"/>
      <c r="AD109" s="880"/>
      <c r="AE109" s="881"/>
      <c r="AF109" s="879" t="s">
        <v>410</v>
      </c>
      <c r="AG109" s="880"/>
      <c r="AH109" s="880"/>
      <c r="AI109" s="880"/>
      <c r="AJ109" s="881"/>
      <c r="AK109" s="879" t="s">
        <v>295</v>
      </c>
      <c r="AL109" s="880"/>
      <c r="AM109" s="880"/>
      <c r="AN109" s="880"/>
      <c r="AO109" s="881"/>
      <c r="AP109" s="879" t="s">
        <v>411</v>
      </c>
      <c r="AQ109" s="880"/>
      <c r="AR109" s="880"/>
      <c r="AS109" s="880"/>
      <c r="AT109" s="882"/>
      <c r="AU109" s="899" t="s">
        <v>408</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409</v>
      </c>
      <c r="BR109" s="880"/>
      <c r="BS109" s="880"/>
      <c r="BT109" s="880"/>
      <c r="BU109" s="881"/>
      <c r="BV109" s="879" t="s">
        <v>410</v>
      </c>
      <c r="BW109" s="880"/>
      <c r="BX109" s="880"/>
      <c r="BY109" s="880"/>
      <c r="BZ109" s="881"/>
      <c r="CA109" s="879" t="s">
        <v>295</v>
      </c>
      <c r="CB109" s="880"/>
      <c r="CC109" s="880"/>
      <c r="CD109" s="880"/>
      <c r="CE109" s="881"/>
      <c r="CF109" s="900" t="s">
        <v>411</v>
      </c>
      <c r="CG109" s="900"/>
      <c r="CH109" s="900"/>
      <c r="CI109" s="900"/>
      <c r="CJ109" s="900"/>
      <c r="CK109" s="879" t="s">
        <v>412</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409</v>
      </c>
      <c r="DH109" s="880"/>
      <c r="DI109" s="880"/>
      <c r="DJ109" s="880"/>
      <c r="DK109" s="881"/>
      <c r="DL109" s="879" t="s">
        <v>410</v>
      </c>
      <c r="DM109" s="880"/>
      <c r="DN109" s="880"/>
      <c r="DO109" s="880"/>
      <c r="DP109" s="881"/>
      <c r="DQ109" s="879" t="s">
        <v>295</v>
      </c>
      <c r="DR109" s="880"/>
      <c r="DS109" s="880"/>
      <c r="DT109" s="880"/>
      <c r="DU109" s="881"/>
      <c r="DV109" s="879" t="s">
        <v>411</v>
      </c>
      <c r="DW109" s="880"/>
      <c r="DX109" s="880"/>
      <c r="DY109" s="880"/>
      <c r="DZ109" s="882"/>
    </row>
    <row r="110" spans="1:131" s="212" customFormat="1" ht="26.25" customHeight="1" x14ac:dyDescent="0.15">
      <c r="A110" s="883" t="s">
        <v>413</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3032514</v>
      </c>
      <c r="AB110" s="887"/>
      <c r="AC110" s="887"/>
      <c r="AD110" s="887"/>
      <c r="AE110" s="888"/>
      <c r="AF110" s="889">
        <v>3193321</v>
      </c>
      <c r="AG110" s="887"/>
      <c r="AH110" s="887"/>
      <c r="AI110" s="887"/>
      <c r="AJ110" s="888"/>
      <c r="AK110" s="889">
        <v>3345114</v>
      </c>
      <c r="AL110" s="887"/>
      <c r="AM110" s="887"/>
      <c r="AN110" s="887"/>
      <c r="AO110" s="888"/>
      <c r="AP110" s="890">
        <v>22.2</v>
      </c>
      <c r="AQ110" s="891"/>
      <c r="AR110" s="891"/>
      <c r="AS110" s="891"/>
      <c r="AT110" s="892"/>
      <c r="AU110" s="893" t="s">
        <v>69</v>
      </c>
      <c r="AV110" s="894"/>
      <c r="AW110" s="894"/>
      <c r="AX110" s="894"/>
      <c r="AY110" s="894"/>
      <c r="AZ110" s="916" t="s">
        <v>414</v>
      </c>
      <c r="BA110" s="884"/>
      <c r="BB110" s="884"/>
      <c r="BC110" s="884"/>
      <c r="BD110" s="884"/>
      <c r="BE110" s="884"/>
      <c r="BF110" s="884"/>
      <c r="BG110" s="884"/>
      <c r="BH110" s="884"/>
      <c r="BI110" s="884"/>
      <c r="BJ110" s="884"/>
      <c r="BK110" s="884"/>
      <c r="BL110" s="884"/>
      <c r="BM110" s="884"/>
      <c r="BN110" s="884"/>
      <c r="BO110" s="884"/>
      <c r="BP110" s="885"/>
      <c r="BQ110" s="917">
        <v>40520549</v>
      </c>
      <c r="BR110" s="918"/>
      <c r="BS110" s="918"/>
      <c r="BT110" s="918"/>
      <c r="BU110" s="918"/>
      <c r="BV110" s="918">
        <v>40351778</v>
      </c>
      <c r="BW110" s="918"/>
      <c r="BX110" s="918"/>
      <c r="BY110" s="918"/>
      <c r="BZ110" s="918"/>
      <c r="CA110" s="918">
        <v>39261774</v>
      </c>
      <c r="CB110" s="918"/>
      <c r="CC110" s="918"/>
      <c r="CD110" s="918"/>
      <c r="CE110" s="918"/>
      <c r="CF110" s="931">
        <v>261.10000000000002</v>
      </c>
      <c r="CG110" s="932"/>
      <c r="CH110" s="932"/>
      <c r="CI110" s="932"/>
      <c r="CJ110" s="932"/>
      <c r="CK110" s="933" t="s">
        <v>415</v>
      </c>
      <c r="CL110" s="934"/>
      <c r="CM110" s="916" t="s">
        <v>416</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x14ac:dyDescent="0.15">
      <c r="A111" s="921" t="s">
        <v>417</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418</v>
      </c>
      <c r="BA111" s="910"/>
      <c r="BB111" s="910"/>
      <c r="BC111" s="910"/>
      <c r="BD111" s="910"/>
      <c r="BE111" s="910"/>
      <c r="BF111" s="910"/>
      <c r="BG111" s="910"/>
      <c r="BH111" s="910"/>
      <c r="BI111" s="910"/>
      <c r="BJ111" s="910"/>
      <c r="BK111" s="910"/>
      <c r="BL111" s="910"/>
      <c r="BM111" s="910"/>
      <c r="BN111" s="910"/>
      <c r="BO111" s="910"/>
      <c r="BP111" s="911"/>
      <c r="BQ111" s="912">
        <v>8786963</v>
      </c>
      <c r="BR111" s="913"/>
      <c r="BS111" s="913"/>
      <c r="BT111" s="913"/>
      <c r="BU111" s="913"/>
      <c r="BV111" s="913">
        <v>8329562</v>
      </c>
      <c r="BW111" s="913"/>
      <c r="BX111" s="913"/>
      <c r="BY111" s="913"/>
      <c r="BZ111" s="913"/>
      <c r="CA111" s="913">
        <v>7878528</v>
      </c>
      <c r="CB111" s="913"/>
      <c r="CC111" s="913"/>
      <c r="CD111" s="913"/>
      <c r="CE111" s="913"/>
      <c r="CF111" s="907">
        <v>52.4</v>
      </c>
      <c r="CG111" s="908"/>
      <c r="CH111" s="908"/>
      <c r="CI111" s="908"/>
      <c r="CJ111" s="908"/>
      <c r="CK111" s="935"/>
      <c r="CL111" s="936"/>
      <c r="CM111" s="909" t="s">
        <v>419</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x14ac:dyDescent="0.15">
      <c r="A112" s="939" t="s">
        <v>420</v>
      </c>
      <c r="B112" s="940"/>
      <c r="C112" s="910" t="s">
        <v>421</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422</v>
      </c>
      <c r="BA112" s="910"/>
      <c r="BB112" s="910"/>
      <c r="BC112" s="910"/>
      <c r="BD112" s="910"/>
      <c r="BE112" s="910"/>
      <c r="BF112" s="910"/>
      <c r="BG112" s="910"/>
      <c r="BH112" s="910"/>
      <c r="BI112" s="910"/>
      <c r="BJ112" s="910"/>
      <c r="BK112" s="910"/>
      <c r="BL112" s="910"/>
      <c r="BM112" s="910"/>
      <c r="BN112" s="910"/>
      <c r="BO112" s="910"/>
      <c r="BP112" s="911"/>
      <c r="BQ112" s="912">
        <v>4994709</v>
      </c>
      <c r="BR112" s="913"/>
      <c r="BS112" s="913"/>
      <c r="BT112" s="913"/>
      <c r="BU112" s="913"/>
      <c r="BV112" s="913">
        <v>4815263</v>
      </c>
      <c r="BW112" s="913"/>
      <c r="BX112" s="913"/>
      <c r="BY112" s="913"/>
      <c r="BZ112" s="913"/>
      <c r="CA112" s="913">
        <v>5475598</v>
      </c>
      <c r="CB112" s="913"/>
      <c r="CC112" s="913"/>
      <c r="CD112" s="913"/>
      <c r="CE112" s="913"/>
      <c r="CF112" s="907">
        <v>36.4</v>
      </c>
      <c r="CG112" s="908"/>
      <c r="CH112" s="908"/>
      <c r="CI112" s="908"/>
      <c r="CJ112" s="908"/>
      <c r="CK112" s="935"/>
      <c r="CL112" s="936"/>
      <c r="CM112" s="909" t="s">
        <v>423</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x14ac:dyDescent="0.15">
      <c r="A113" s="941"/>
      <c r="B113" s="942"/>
      <c r="C113" s="910" t="s">
        <v>424</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699659</v>
      </c>
      <c r="AB113" s="925"/>
      <c r="AC113" s="925"/>
      <c r="AD113" s="925"/>
      <c r="AE113" s="926"/>
      <c r="AF113" s="927">
        <v>605325</v>
      </c>
      <c r="AG113" s="925"/>
      <c r="AH113" s="925"/>
      <c r="AI113" s="925"/>
      <c r="AJ113" s="926"/>
      <c r="AK113" s="927">
        <v>509017</v>
      </c>
      <c r="AL113" s="925"/>
      <c r="AM113" s="925"/>
      <c r="AN113" s="925"/>
      <c r="AO113" s="926"/>
      <c r="AP113" s="928">
        <v>3.4</v>
      </c>
      <c r="AQ113" s="929"/>
      <c r="AR113" s="929"/>
      <c r="AS113" s="929"/>
      <c r="AT113" s="930"/>
      <c r="AU113" s="895"/>
      <c r="AV113" s="896"/>
      <c r="AW113" s="896"/>
      <c r="AX113" s="896"/>
      <c r="AY113" s="896"/>
      <c r="AZ113" s="909" t="s">
        <v>425</v>
      </c>
      <c r="BA113" s="910"/>
      <c r="BB113" s="910"/>
      <c r="BC113" s="910"/>
      <c r="BD113" s="910"/>
      <c r="BE113" s="910"/>
      <c r="BF113" s="910"/>
      <c r="BG113" s="910"/>
      <c r="BH113" s="910"/>
      <c r="BI113" s="910"/>
      <c r="BJ113" s="910"/>
      <c r="BK113" s="910"/>
      <c r="BL113" s="910"/>
      <c r="BM113" s="910"/>
      <c r="BN113" s="910"/>
      <c r="BO113" s="910"/>
      <c r="BP113" s="911"/>
      <c r="BQ113" s="912">
        <v>1290036</v>
      </c>
      <c r="BR113" s="913"/>
      <c r="BS113" s="913"/>
      <c r="BT113" s="913"/>
      <c r="BU113" s="913"/>
      <c r="BV113" s="913">
        <v>1333426</v>
      </c>
      <c r="BW113" s="913"/>
      <c r="BX113" s="913"/>
      <c r="BY113" s="913"/>
      <c r="BZ113" s="913"/>
      <c r="CA113" s="913">
        <v>1281127</v>
      </c>
      <c r="CB113" s="913"/>
      <c r="CC113" s="913"/>
      <c r="CD113" s="913"/>
      <c r="CE113" s="913"/>
      <c r="CF113" s="907">
        <v>8.5</v>
      </c>
      <c r="CG113" s="908"/>
      <c r="CH113" s="908"/>
      <c r="CI113" s="908"/>
      <c r="CJ113" s="908"/>
      <c r="CK113" s="935"/>
      <c r="CL113" s="936"/>
      <c r="CM113" s="909" t="s">
        <v>426</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x14ac:dyDescent="0.15">
      <c r="A114" s="941"/>
      <c r="B114" s="942"/>
      <c r="C114" s="910" t="s">
        <v>427</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v>127556</v>
      </c>
      <c r="AB114" s="946"/>
      <c r="AC114" s="946"/>
      <c r="AD114" s="946"/>
      <c r="AE114" s="947"/>
      <c r="AF114" s="948">
        <v>132520</v>
      </c>
      <c r="AG114" s="946"/>
      <c r="AH114" s="946"/>
      <c r="AI114" s="946"/>
      <c r="AJ114" s="947"/>
      <c r="AK114" s="948">
        <v>131451</v>
      </c>
      <c r="AL114" s="946"/>
      <c r="AM114" s="946"/>
      <c r="AN114" s="946"/>
      <c r="AO114" s="947"/>
      <c r="AP114" s="949">
        <v>0.9</v>
      </c>
      <c r="AQ114" s="950"/>
      <c r="AR114" s="950"/>
      <c r="AS114" s="950"/>
      <c r="AT114" s="951"/>
      <c r="AU114" s="895"/>
      <c r="AV114" s="896"/>
      <c r="AW114" s="896"/>
      <c r="AX114" s="896"/>
      <c r="AY114" s="896"/>
      <c r="AZ114" s="909" t="s">
        <v>428</v>
      </c>
      <c r="BA114" s="910"/>
      <c r="BB114" s="910"/>
      <c r="BC114" s="910"/>
      <c r="BD114" s="910"/>
      <c r="BE114" s="910"/>
      <c r="BF114" s="910"/>
      <c r="BG114" s="910"/>
      <c r="BH114" s="910"/>
      <c r="BI114" s="910"/>
      <c r="BJ114" s="910"/>
      <c r="BK114" s="910"/>
      <c r="BL114" s="910"/>
      <c r="BM114" s="910"/>
      <c r="BN114" s="910"/>
      <c r="BO114" s="910"/>
      <c r="BP114" s="911"/>
      <c r="BQ114" s="912">
        <v>2239013</v>
      </c>
      <c r="BR114" s="913"/>
      <c r="BS114" s="913"/>
      <c r="BT114" s="913"/>
      <c r="BU114" s="913"/>
      <c r="BV114" s="913">
        <v>2359993</v>
      </c>
      <c r="BW114" s="913"/>
      <c r="BX114" s="913"/>
      <c r="BY114" s="913"/>
      <c r="BZ114" s="913"/>
      <c r="CA114" s="913">
        <v>2474025</v>
      </c>
      <c r="CB114" s="913"/>
      <c r="CC114" s="913"/>
      <c r="CD114" s="913"/>
      <c r="CE114" s="913"/>
      <c r="CF114" s="907">
        <v>16.5</v>
      </c>
      <c r="CG114" s="908"/>
      <c r="CH114" s="908"/>
      <c r="CI114" s="908"/>
      <c r="CJ114" s="908"/>
      <c r="CK114" s="935"/>
      <c r="CL114" s="936"/>
      <c r="CM114" s="909" t="s">
        <v>429</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x14ac:dyDescent="0.15">
      <c r="A115" s="941"/>
      <c r="B115" s="942"/>
      <c r="C115" s="910" t="s">
        <v>430</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470172</v>
      </c>
      <c r="AB115" s="925"/>
      <c r="AC115" s="925"/>
      <c r="AD115" s="925"/>
      <c r="AE115" s="926"/>
      <c r="AF115" s="927">
        <v>454851</v>
      </c>
      <c r="AG115" s="925"/>
      <c r="AH115" s="925"/>
      <c r="AI115" s="925"/>
      <c r="AJ115" s="926"/>
      <c r="AK115" s="927">
        <v>452007</v>
      </c>
      <c r="AL115" s="925"/>
      <c r="AM115" s="925"/>
      <c r="AN115" s="925"/>
      <c r="AO115" s="926"/>
      <c r="AP115" s="928">
        <v>3</v>
      </c>
      <c r="AQ115" s="929"/>
      <c r="AR115" s="929"/>
      <c r="AS115" s="929"/>
      <c r="AT115" s="930"/>
      <c r="AU115" s="895"/>
      <c r="AV115" s="896"/>
      <c r="AW115" s="896"/>
      <c r="AX115" s="896"/>
      <c r="AY115" s="896"/>
      <c r="AZ115" s="909" t="s">
        <v>431</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432</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v>46203</v>
      </c>
      <c r="DH115" s="946"/>
      <c r="DI115" s="946"/>
      <c r="DJ115" s="946"/>
      <c r="DK115" s="947"/>
      <c r="DL115" s="948">
        <v>46203</v>
      </c>
      <c r="DM115" s="946"/>
      <c r="DN115" s="946"/>
      <c r="DO115" s="946"/>
      <c r="DP115" s="947"/>
      <c r="DQ115" s="948">
        <v>46203</v>
      </c>
      <c r="DR115" s="946"/>
      <c r="DS115" s="946"/>
      <c r="DT115" s="946"/>
      <c r="DU115" s="947"/>
      <c r="DV115" s="949">
        <v>0.3</v>
      </c>
      <c r="DW115" s="950"/>
      <c r="DX115" s="950"/>
      <c r="DY115" s="950"/>
      <c r="DZ115" s="951"/>
    </row>
    <row r="116" spans="1:130" s="212" customFormat="1" ht="26.25" customHeight="1" x14ac:dyDescent="0.15">
      <c r="A116" s="943"/>
      <c r="B116" s="944"/>
      <c r="C116" s="952" t="s">
        <v>433</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434</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435</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v>745928</v>
      </c>
      <c r="DH116" s="946"/>
      <c r="DI116" s="946"/>
      <c r="DJ116" s="946"/>
      <c r="DK116" s="947"/>
      <c r="DL116" s="948">
        <v>690959</v>
      </c>
      <c r="DM116" s="946"/>
      <c r="DN116" s="946"/>
      <c r="DO116" s="946"/>
      <c r="DP116" s="947"/>
      <c r="DQ116" s="948">
        <v>639525</v>
      </c>
      <c r="DR116" s="946"/>
      <c r="DS116" s="946"/>
      <c r="DT116" s="946"/>
      <c r="DU116" s="947"/>
      <c r="DV116" s="949">
        <v>4.3</v>
      </c>
      <c r="DW116" s="950"/>
      <c r="DX116" s="950"/>
      <c r="DY116" s="950"/>
      <c r="DZ116" s="951"/>
    </row>
    <row r="117" spans="1:130" s="212" customFormat="1" ht="26.25" customHeight="1" x14ac:dyDescent="0.15">
      <c r="A117" s="899" t="s">
        <v>178</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436</v>
      </c>
      <c r="Z117" s="881"/>
      <c r="AA117" s="965">
        <v>4329901</v>
      </c>
      <c r="AB117" s="966"/>
      <c r="AC117" s="966"/>
      <c r="AD117" s="966"/>
      <c r="AE117" s="967"/>
      <c r="AF117" s="968">
        <v>4386017</v>
      </c>
      <c r="AG117" s="966"/>
      <c r="AH117" s="966"/>
      <c r="AI117" s="966"/>
      <c r="AJ117" s="967"/>
      <c r="AK117" s="968">
        <v>4437589</v>
      </c>
      <c r="AL117" s="966"/>
      <c r="AM117" s="966"/>
      <c r="AN117" s="966"/>
      <c r="AO117" s="967"/>
      <c r="AP117" s="969"/>
      <c r="AQ117" s="970"/>
      <c r="AR117" s="970"/>
      <c r="AS117" s="970"/>
      <c r="AT117" s="971"/>
      <c r="AU117" s="895"/>
      <c r="AV117" s="896"/>
      <c r="AW117" s="896"/>
      <c r="AX117" s="896"/>
      <c r="AY117" s="896"/>
      <c r="AZ117" s="961" t="s">
        <v>437</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438</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x14ac:dyDescent="0.15">
      <c r="A118" s="899" t="s">
        <v>412</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409</v>
      </c>
      <c r="AB118" s="880"/>
      <c r="AC118" s="880"/>
      <c r="AD118" s="880"/>
      <c r="AE118" s="881"/>
      <c r="AF118" s="879" t="s">
        <v>410</v>
      </c>
      <c r="AG118" s="880"/>
      <c r="AH118" s="880"/>
      <c r="AI118" s="880"/>
      <c r="AJ118" s="881"/>
      <c r="AK118" s="879" t="s">
        <v>295</v>
      </c>
      <c r="AL118" s="880"/>
      <c r="AM118" s="880"/>
      <c r="AN118" s="880"/>
      <c r="AO118" s="881"/>
      <c r="AP118" s="957" t="s">
        <v>411</v>
      </c>
      <c r="AQ118" s="958"/>
      <c r="AR118" s="958"/>
      <c r="AS118" s="958"/>
      <c r="AT118" s="959"/>
      <c r="AU118" s="895"/>
      <c r="AV118" s="896"/>
      <c r="AW118" s="896"/>
      <c r="AX118" s="896"/>
      <c r="AY118" s="896"/>
      <c r="AZ118" s="960" t="s">
        <v>439</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440</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x14ac:dyDescent="0.15">
      <c r="A119" s="1043" t="s">
        <v>415</v>
      </c>
      <c r="B119" s="934"/>
      <c r="C119" s="916" t="s">
        <v>416</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5" t="s">
        <v>178</v>
      </c>
      <c r="BA119" s="235"/>
      <c r="BB119" s="235"/>
      <c r="BC119" s="235"/>
      <c r="BD119" s="235"/>
      <c r="BE119" s="235"/>
      <c r="BF119" s="235"/>
      <c r="BG119" s="235"/>
      <c r="BH119" s="235"/>
      <c r="BI119" s="235"/>
      <c r="BJ119" s="235"/>
      <c r="BK119" s="235"/>
      <c r="BL119" s="235"/>
      <c r="BM119" s="235"/>
      <c r="BN119" s="235"/>
      <c r="BO119" s="964" t="s">
        <v>441</v>
      </c>
      <c r="BP119" s="992"/>
      <c r="BQ119" s="986">
        <v>57831270</v>
      </c>
      <c r="BR119" s="987"/>
      <c r="BS119" s="987"/>
      <c r="BT119" s="987"/>
      <c r="BU119" s="987"/>
      <c r="BV119" s="987">
        <v>57190022</v>
      </c>
      <c r="BW119" s="987"/>
      <c r="BX119" s="987"/>
      <c r="BY119" s="987"/>
      <c r="BZ119" s="987"/>
      <c r="CA119" s="987">
        <v>56371052</v>
      </c>
      <c r="CB119" s="987"/>
      <c r="CC119" s="987"/>
      <c r="CD119" s="987"/>
      <c r="CE119" s="987"/>
      <c r="CF119" s="988"/>
      <c r="CG119" s="989"/>
      <c r="CH119" s="989"/>
      <c r="CI119" s="989"/>
      <c r="CJ119" s="990"/>
      <c r="CK119" s="937"/>
      <c r="CL119" s="938"/>
      <c r="CM119" s="960" t="s">
        <v>442</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v>7994832</v>
      </c>
      <c r="DH119" s="973"/>
      <c r="DI119" s="973"/>
      <c r="DJ119" s="973"/>
      <c r="DK119" s="974"/>
      <c r="DL119" s="972">
        <v>7592400</v>
      </c>
      <c r="DM119" s="973"/>
      <c r="DN119" s="973"/>
      <c r="DO119" s="973"/>
      <c r="DP119" s="974"/>
      <c r="DQ119" s="972">
        <v>7192800</v>
      </c>
      <c r="DR119" s="973"/>
      <c r="DS119" s="973"/>
      <c r="DT119" s="973"/>
      <c r="DU119" s="974"/>
      <c r="DV119" s="975">
        <v>47.8</v>
      </c>
      <c r="DW119" s="976"/>
      <c r="DX119" s="976"/>
      <c r="DY119" s="976"/>
      <c r="DZ119" s="977"/>
    </row>
    <row r="120" spans="1:130" s="212" customFormat="1" ht="26.25" customHeight="1" x14ac:dyDescent="0.15">
      <c r="A120" s="1044"/>
      <c r="B120" s="936"/>
      <c r="C120" s="909" t="s">
        <v>419</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443</v>
      </c>
      <c r="AV120" s="979"/>
      <c r="AW120" s="979"/>
      <c r="AX120" s="979"/>
      <c r="AY120" s="980"/>
      <c r="AZ120" s="916" t="s">
        <v>444</v>
      </c>
      <c r="BA120" s="884"/>
      <c r="BB120" s="884"/>
      <c r="BC120" s="884"/>
      <c r="BD120" s="884"/>
      <c r="BE120" s="884"/>
      <c r="BF120" s="884"/>
      <c r="BG120" s="884"/>
      <c r="BH120" s="884"/>
      <c r="BI120" s="884"/>
      <c r="BJ120" s="884"/>
      <c r="BK120" s="884"/>
      <c r="BL120" s="884"/>
      <c r="BM120" s="884"/>
      <c r="BN120" s="884"/>
      <c r="BO120" s="884"/>
      <c r="BP120" s="885"/>
      <c r="BQ120" s="917">
        <v>7909874</v>
      </c>
      <c r="BR120" s="918"/>
      <c r="BS120" s="918"/>
      <c r="BT120" s="918"/>
      <c r="BU120" s="918"/>
      <c r="BV120" s="918">
        <v>6751483</v>
      </c>
      <c r="BW120" s="918"/>
      <c r="BX120" s="918"/>
      <c r="BY120" s="918"/>
      <c r="BZ120" s="918"/>
      <c r="CA120" s="918">
        <v>6332881</v>
      </c>
      <c r="CB120" s="918"/>
      <c r="CC120" s="918"/>
      <c r="CD120" s="918"/>
      <c r="CE120" s="918"/>
      <c r="CF120" s="931">
        <v>42.1</v>
      </c>
      <c r="CG120" s="932"/>
      <c r="CH120" s="932"/>
      <c r="CI120" s="932"/>
      <c r="CJ120" s="932"/>
      <c r="CK120" s="993" t="s">
        <v>445</v>
      </c>
      <c r="CL120" s="994"/>
      <c r="CM120" s="994"/>
      <c r="CN120" s="994"/>
      <c r="CO120" s="995"/>
      <c r="CP120" s="1001" t="s">
        <v>394</v>
      </c>
      <c r="CQ120" s="1002"/>
      <c r="CR120" s="1002"/>
      <c r="CS120" s="1002"/>
      <c r="CT120" s="1002"/>
      <c r="CU120" s="1002"/>
      <c r="CV120" s="1002"/>
      <c r="CW120" s="1002"/>
      <c r="CX120" s="1002"/>
      <c r="CY120" s="1002"/>
      <c r="CZ120" s="1002"/>
      <c r="DA120" s="1002"/>
      <c r="DB120" s="1002"/>
      <c r="DC120" s="1002"/>
      <c r="DD120" s="1002"/>
      <c r="DE120" s="1002"/>
      <c r="DF120" s="1003"/>
      <c r="DG120" s="917">
        <v>4994709</v>
      </c>
      <c r="DH120" s="918"/>
      <c r="DI120" s="918"/>
      <c r="DJ120" s="918"/>
      <c r="DK120" s="918"/>
      <c r="DL120" s="918">
        <v>4815263</v>
      </c>
      <c r="DM120" s="918"/>
      <c r="DN120" s="918"/>
      <c r="DO120" s="918"/>
      <c r="DP120" s="918"/>
      <c r="DQ120" s="918">
        <v>5475598</v>
      </c>
      <c r="DR120" s="918"/>
      <c r="DS120" s="918"/>
      <c r="DT120" s="918"/>
      <c r="DU120" s="918"/>
      <c r="DV120" s="919">
        <v>36.4</v>
      </c>
      <c r="DW120" s="919"/>
      <c r="DX120" s="919"/>
      <c r="DY120" s="919"/>
      <c r="DZ120" s="920"/>
    </row>
    <row r="121" spans="1:130" s="212" customFormat="1" ht="26.25" customHeight="1" x14ac:dyDescent="0.15">
      <c r="A121" s="1044"/>
      <c r="B121" s="936"/>
      <c r="C121" s="961" t="s">
        <v>446</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447</v>
      </c>
      <c r="BA121" s="910"/>
      <c r="BB121" s="910"/>
      <c r="BC121" s="910"/>
      <c r="BD121" s="910"/>
      <c r="BE121" s="910"/>
      <c r="BF121" s="910"/>
      <c r="BG121" s="910"/>
      <c r="BH121" s="910"/>
      <c r="BI121" s="910"/>
      <c r="BJ121" s="910"/>
      <c r="BK121" s="910"/>
      <c r="BL121" s="910"/>
      <c r="BM121" s="910"/>
      <c r="BN121" s="910"/>
      <c r="BO121" s="910"/>
      <c r="BP121" s="911"/>
      <c r="BQ121" s="912">
        <v>4931630</v>
      </c>
      <c r="BR121" s="913"/>
      <c r="BS121" s="913"/>
      <c r="BT121" s="913"/>
      <c r="BU121" s="913"/>
      <c r="BV121" s="913">
        <v>5545734</v>
      </c>
      <c r="BW121" s="913"/>
      <c r="BX121" s="913"/>
      <c r="BY121" s="913"/>
      <c r="BZ121" s="913"/>
      <c r="CA121" s="913">
        <v>6026219</v>
      </c>
      <c r="CB121" s="913"/>
      <c r="CC121" s="913"/>
      <c r="CD121" s="913"/>
      <c r="CE121" s="913"/>
      <c r="CF121" s="907">
        <v>40.1</v>
      </c>
      <c r="CG121" s="908"/>
      <c r="CH121" s="908"/>
      <c r="CI121" s="908"/>
      <c r="CJ121" s="908"/>
      <c r="CK121" s="996"/>
      <c r="CL121" s="997"/>
      <c r="CM121" s="997"/>
      <c r="CN121" s="997"/>
      <c r="CO121" s="998"/>
      <c r="CP121" s="1006" t="s">
        <v>392</v>
      </c>
      <c r="CQ121" s="1007"/>
      <c r="CR121" s="1007"/>
      <c r="CS121" s="1007"/>
      <c r="CT121" s="1007"/>
      <c r="CU121" s="1007"/>
      <c r="CV121" s="1007"/>
      <c r="CW121" s="1007"/>
      <c r="CX121" s="1007"/>
      <c r="CY121" s="1007"/>
      <c r="CZ121" s="1007"/>
      <c r="DA121" s="1007"/>
      <c r="DB121" s="1007"/>
      <c r="DC121" s="1007"/>
      <c r="DD121" s="1007"/>
      <c r="DE121" s="1007"/>
      <c r="DF121" s="1008"/>
      <c r="DG121" s="912" t="s">
        <v>122</v>
      </c>
      <c r="DH121" s="913"/>
      <c r="DI121" s="913"/>
      <c r="DJ121" s="913"/>
      <c r="DK121" s="913"/>
      <c r="DL121" s="913" t="s">
        <v>122</v>
      </c>
      <c r="DM121" s="913"/>
      <c r="DN121" s="913"/>
      <c r="DO121" s="913"/>
      <c r="DP121" s="913"/>
      <c r="DQ121" s="913" t="s">
        <v>122</v>
      </c>
      <c r="DR121" s="913"/>
      <c r="DS121" s="913"/>
      <c r="DT121" s="913"/>
      <c r="DU121" s="913"/>
      <c r="DV121" s="914" t="s">
        <v>122</v>
      </c>
      <c r="DW121" s="914"/>
      <c r="DX121" s="914"/>
      <c r="DY121" s="914"/>
      <c r="DZ121" s="915"/>
    </row>
    <row r="122" spans="1:130" s="212" customFormat="1" ht="26.25" customHeight="1" x14ac:dyDescent="0.15">
      <c r="A122" s="1044"/>
      <c r="B122" s="936"/>
      <c r="C122" s="909" t="s">
        <v>429</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448</v>
      </c>
      <c r="BA122" s="952"/>
      <c r="BB122" s="952"/>
      <c r="BC122" s="952"/>
      <c r="BD122" s="952"/>
      <c r="BE122" s="952"/>
      <c r="BF122" s="952"/>
      <c r="BG122" s="952"/>
      <c r="BH122" s="952"/>
      <c r="BI122" s="952"/>
      <c r="BJ122" s="952"/>
      <c r="BK122" s="952"/>
      <c r="BL122" s="952"/>
      <c r="BM122" s="952"/>
      <c r="BN122" s="952"/>
      <c r="BO122" s="952"/>
      <c r="BP122" s="953"/>
      <c r="BQ122" s="986">
        <v>28891474</v>
      </c>
      <c r="BR122" s="987"/>
      <c r="BS122" s="987"/>
      <c r="BT122" s="987"/>
      <c r="BU122" s="987"/>
      <c r="BV122" s="987">
        <v>27849020</v>
      </c>
      <c r="BW122" s="987"/>
      <c r="BX122" s="987"/>
      <c r="BY122" s="987"/>
      <c r="BZ122" s="987"/>
      <c r="CA122" s="987">
        <v>26881155</v>
      </c>
      <c r="CB122" s="987"/>
      <c r="CC122" s="987"/>
      <c r="CD122" s="987"/>
      <c r="CE122" s="987"/>
      <c r="CF122" s="1004">
        <v>178.8</v>
      </c>
      <c r="CG122" s="1005"/>
      <c r="CH122" s="1005"/>
      <c r="CI122" s="1005"/>
      <c r="CJ122" s="1005"/>
      <c r="CK122" s="996"/>
      <c r="CL122" s="997"/>
      <c r="CM122" s="997"/>
      <c r="CN122" s="997"/>
      <c r="CO122" s="998"/>
      <c r="CP122" s="1006"/>
      <c r="CQ122" s="1007"/>
      <c r="CR122" s="1007"/>
      <c r="CS122" s="1007"/>
      <c r="CT122" s="1007"/>
      <c r="CU122" s="1007"/>
      <c r="CV122" s="1007"/>
      <c r="CW122" s="1007"/>
      <c r="CX122" s="1007"/>
      <c r="CY122" s="1007"/>
      <c r="CZ122" s="1007"/>
      <c r="DA122" s="1007"/>
      <c r="DB122" s="1007"/>
      <c r="DC122" s="1007"/>
      <c r="DD122" s="1007"/>
      <c r="DE122" s="1007"/>
      <c r="DF122" s="1008"/>
      <c r="DG122" s="912"/>
      <c r="DH122" s="913"/>
      <c r="DI122" s="913"/>
      <c r="DJ122" s="913"/>
      <c r="DK122" s="913"/>
      <c r="DL122" s="913"/>
      <c r="DM122" s="913"/>
      <c r="DN122" s="913"/>
      <c r="DO122" s="913"/>
      <c r="DP122" s="913"/>
      <c r="DQ122" s="913"/>
      <c r="DR122" s="913"/>
      <c r="DS122" s="913"/>
      <c r="DT122" s="913"/>
      <c r="DU122" s="913"/>
      <c r="DV122" s="914"/>
      <c r="DW122" s="914"/>
      <c r="DX122" s="914"/>
      <c r="DY122" s="914"/>
      <c r="DZ122" s="915"/>
    </row>
    <row r="123" spans="1:130" s="212" customFormat="1" ht="26.25" customHeight="1" x14ac:dyDescent="0.15">
      <c r="A123" s="1044"/>
      <c r="B123" s="936"/>
      <c r="C123" s="909" t="s">
        <v>435</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v>59245</v>
      </c>
      <c r="AB123" s="946"/>
      <c r="AC123" s="946"/>
      <c r="AD123" s="946"/>
      <c r="AE123" s="947"/>
      <c r="AF123" s="948">
        <v>55251</v>
      </c>
      <c r="AG123" s="946"/>
      <c r="AH123" s="946"/>
      <c r="AI123" s="946"/>
      <c r="AJ123" s="947"/>
      <c r="AK123" s="948">
        <v>52407</v>
      </c>
      <c r="AL123" s="946"/>
      <c r="AM123" s="946"/>
      <c r="AN123" s="946"/>
      <c r="AO123" s="947"/>
      <c r="AP123" s="949">
        <v>0.3</v>
      </c>
      <c r="AQ123" s="950"/>
      <c r="AR123" s="950"/>
      <c r="AS123" s="950"/>
      <c r="AT123" s="951"/>
      <c r="AU123" s="984"/>
      <c r="AV123" s="985"/>
      <c r="AW123" s="985"/>
      <c r="AX123" s="985"/>
      <c r="AY123" s="985"/>
      <c r="AZ123" s="235" t="s">
        <v>178</v>
      </c>
      <c r="BA123" s="235"/>
      <c r="BB123" s="235"/>
      <c r="BC123" s="235"/>
      <c r="BD123" s="235"/>
      <c r="BE123" s="235"/>
      <c r="BF123" s="235"/>
      <c r="BG123" s="235"/>
      <c r="BH123" s="235"/>
      <c r="BI123" s="235"/>
      <c r="BJ123" s="235"/>
      <c r="BK123" s="235"/>
      <c r="BL123" s="235"/>
      <c r="BM123" s="235"/>
      <c r="BN123" s="235"/>
      <c r="BO123" s="964" t="s">
        <v>449</v>
      </c>
      <c r="BP123" s="992"/>
      <c r="BQ123" s="1050">
        <v>41732978</v>
      </c>
      <c r="BR123" s="1051"/>
      <c r="BS123" s="1051"/>
      <c r="BT123" s="1051"/>
      <c r="BU123" s="1051"/>
      <c r="BV123" s="1051">
        <v>40146237</v>
      </c>
      <c r="BW123" s="1051"/>
      <c r="BX123" s="1051"/>
      <c r="BY123" s="1051"/>
      <c r="BZ123" s="1051"/>
      <c r="CA123" s="1051">
        <v>39240255</v>
      </c>
      <c r="CB123" s="1051"/>
      <c r="CC123" s="1051"/>
      <c r="CD123" s="1051"/>
      <c r="CE123" s="1051"/>
      <c r="CF123" s="988"/>
      <c r="CG123" s="989"/>
      <c r="CH123" s="989"/>
      <c r="CI123" s="989"/>
      <c r="CJ123" s="990"/>
      <c r="CK123" s="996"/>
      <c r="CL123" s="997"/>
      <c r="CM123" s="997"/>
      <c r="CN123" s="997"/>
      <c r="CO123" s="998"/>
      <c r="CP123" s="1006"/>
      <c r="CQ123" s="1007"/>
      <c r="CR123" s="1007"/>
      <c r="CS123" s="1007"/>
      <c r="CT123" s="1007"/>
      <c r="CU123" s="1007"/>
      <c r="CV123" s="1007"/>
      <c r="CW123" s="1007"/>
      <c r="CX123" s="1007"/>
      <c r="CY123" s="1007"/>
      <c r="CZ123" s="1007"/>
      <c r="DA123" s="1007"/>
      <c r="DB123" s="1007"/>
      <c r="DC123" s="1007"/>
      <c r="DD123" s="1007"/>
      <c r="DE123" s="1007"/>
      <c r="DF123" s="1008"/>
      <c r="DG123" s="945"/>
      <c r="DH123" s="946"/>
      <c r="DI123" s="946"/>
      <c r="DJ123" s="946"/>
      <c r="DK123" s="947"/>
      <c r="DL123" s="948"/>
      <c r="DM123" s="946"/>
      <c r="DN123" s="946"/>
      <c r="DO123" s="946"/>
      <c r="DP123" s="947"/>
      <c r="DQ123" s="948"/>
      <c r="DR123" s="946"/>
      <c r="DS123" s="946"/>
      <c r="DT123" s="946"/>
      <c r="DU123" s="947"/>
      <c r="DV123" s="949"/>
      <c r="DW123" s="950"/>
      <c r="DX123" s="950"/>
      <c r="DY123" s="950"/>
      <c r="DZ123" s="951"/>
    </row>
    <row r="124" spans="1:130" s="212" customFormat="1" ht="26.25" customHeight="1" thickBot="1" x14ac:dyDescent="0.2">
      <c r="A124" s="1044"/>
      <c r="B124" s="936"/>
      <c r="C124" s="909" t="s">
        <v>438</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450</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110.9</v>
      </c>
      <c r="BR124" s="1014"/>
      <c r="BS124" s="1014"/>
      <c r="BT124" s="1014"/>
      <c r="BU124" s="1014"/>
      <c r="BV124" s="1014">
        <v>116.7</v>
      </c>
      <c r="BW124" s="1014"/>
      <c r="BX124" s="1014"/>
      <c r="BY124" s="1014"/>
      <c r="BZ124" s="1014"/>
      <c r="CA124" s="1014">
        <v>113.9</v>
      </c>
      <c r="CB124" s="1014"/>
      <c r="CC124" s="1014"/>
      <c r="CD124" s="1014"/>
      <c r="CE124" s="1014"/>
      <c r="CF124" s="1015"/>
      <c r="CG124" s="1016"/>
      <c r="CH124" s="1016"/>
      <c r="CI124" s="1016"/>
      <c r="CJ124" s="1017"/>
      <c r="CK124" s="999"/>
      <c r="CL124" s="999"/>
      <c r="CM124" s="999"/>
      <c r="CN124" s="999"/>
      <c r="CO124" s="1000"/>
      <c r="CP124" s="1006" t="s">
        <v>451</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x14ac:dyDescent="0.15">
      <c r="A125" s="1044"/>
      <c r="B125" s="936"/>
      <c r="C125" s="909" t="s">
        <v>440</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452</v>
      </c>
      <c r="CL125" s="994"/>
      <c r="CM125" s="994"/>
      <c r="CN125" s="994"/>
      <c r="CO125" s="995"/>
      <c r="CP125" s="916" t="s">
        <v>453</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x14ac:dyDescent="0.2">
      <c r="A126" s="1044"/>
      <c r="B126" s="936"/>
      <c r="C126" s="909" t="s">
        <v>442</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v>410927</v>
      </c>
      <c r="AB126" s="946"/>
      <c r="AC126" s="946"/>
      <c r="AD126" s="946"/>
      <c r="AE126" s="947"/>
      <c r="AF126" s="948">
        <v>399600</v>
      </c>
      <c r="AG126" s="946"/>
      <c r="AH126" s="946"/>
      <c r="AI126" s="946"/>
      <c r="AJ126" s="947"/>
      <c r="AK126" s="948">
        <v>399600</v>
      </c>
      <c r="AL126" s="946"/>
      <c r="AM126" s="946"/>
      <c r="AN126" s="946"/>
      <c r="AO126" s="947"/>
      <c r="AP126" s="949">
        <v>2.7</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454</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x14ac:dyDescent="0.15">
      <c r="A127" s="1045"/>
      <c r="B127" s="938"/>
      <c r="C127" s="960" t="s">
        <v>455</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t="s">
        <v>122</v>
      </c>
      <c r="AB127" s="946"/>
      <c r="AC127" s="946"/>
      <c r="AD127" s="946"/>
      <c r="AE127" s="947"/>
      <c r="AF127" s="948" t="s">
        <v>122</v>
      </c>
      <c r="AG127" s="946"/>
      <c r="AH127" s="946"/>
      <c r="AI127" s="946"/>
      <c r="AJ127" s="947"/>
      <c r="AK127" s="948" t="s">
        <v>122</v>
      </c>
      <c r="AL127" s="946"/>
      <c r="AM127" s="946"/>
      <c r="AN127" s="946"/>
      <c r="AO127" s="947"/>
      <c r="AP127" s="949" t="s">
        <v>122</v>
      </c>
      <c r="AQ127" s="950"/>
      <c r="AR127" s="950"/>
      <c r="AS127" s="950"/>
      <c r="AT127" s="951"/>
      <c r="AU127" s="214"/>
      <c r="AV127" s="214"/>
      <c r="AW127" s="214"/>
      <c r="AX127" s="1018" t="s">
        <v>456</v>
      </c>
      <c r="AY127" s="1019"/>
      <c r="AZ127" s="1019"/>
      <c r="BA127" s="1019"/>
      <c r="BB127" s="1019"/>
      <c r="BC127" s="1019"/>
      <c r="BD127" s="1019"/>
      <c r="BE127" s="1020"/>
      <c r="BF127" s="1021" t="s">
        <v>457</v>
      </c>
      <c r="BG127" s="1019"/>
      <c r="BH127" s="1019"/>
      <c r="BI127" s="1019"/>
      <c r="BJ127" s="1019"/>
      <c r="BK127" s="1019"/>
      <c r="BL127" s="1020"/>
      <c r="BM127" s="1021" t="s">
        <v>458</v>
      </c>
      <c r="BN127" s="1019"/>
      <c r="BO127" s="1019"/>
      <c r="BP127" s="1019"/>
      <c r="BQ127" s="1019"/>
      <c r="BR127" s="1019"/>
      <c r="BS127" s="1020"/>
      <c r="BT127" s="1021" t="s">
        <v>459</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460</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x14ac:dyDescent="0.2">
      <c r="A128" s="1028" t="s">
        <v>461</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462</v>
      </c>
      <c r="X128" s="1030"/>
      <c r="Y128" s="1030"/>
      <c r="Z128" s="1031"/>
      <c r="AA128" s="1032">
        <v>576555</v>
      </c>
      <c r="AB128" s="1033"/>
      <c r="AC128" s="1033"/>
      <c r="AD128" s="1033"/>
      <c r="AE128" s="1034"/>
      <c r="AF128" s="1035">
        <v>532587</v>
      </c>
      <c r="AG128" s="1033"/>
      <c r="AH128" s="1033"/>
      <c r="AI128" s="1033"/>
      <c r="AJ128" s="1034"/>
      <c r="AK128" s="1035">
        <v>546117</v>
      </c>
      <c r="AL128" s="1033"/>
      <c r="AM128" s="1033"/>
      <c r="AN128" s="1033"/>
      <c r="AO128" s="1034"/>
      <c r="AP128" s="1036"/>
      <c r="AQ128" s="1037"/>
      <c r="AR128" s="1037"/>
      <c r="AS128" s="1037"/>
      <c r="AT128" s="1038"/>
      <c r="AU128" s="214"/>
      <c r="AV128" s="214"/>
      <c r="AW128" s="214"/>
      <c r="AX128" s="883" t="s">
        <v>463</v>
      </c>
      <c r="AY128" s="884"/>
      <c r="AZ128" s="884"/>
      <c r="BA128" s="884"/>
      <c r="BB128" s="884"/>
      <c r="BC128" s="884"/>
      <c r="BD128" s="884"/>
      <c r="BE128" s="885"/>
      <c r="BF128" s="1039" t="s">
        <v>122</v>
      </c>
      <c r="BG128" s="1040"/>
      <c r="BH128" s="1040"/>
      <c r="BI128" s="1040"/>
      <c r="BJ128" s="1040"/>
      <c r="BK128" s="1040"/>
      <c r="BL128" s="1041"/>
      <c r="BM128" s="1039">
        <v>12.65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464</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x14ac:dyDescent="0.15">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465</v>
      </c>
      <c r="X129" s="1058"/>
      <c r="Y129" s="1058"/>
      <c r="Z129" s="1059"/>
      <c r="AA129" s="945">
        <v>16596411</v>
      </c>
      <c r="AB129" s="946"/>
      <c r="AC129" s="946"/>
      <c r="AD129" s="946"/>
      <c r="AE129" s="947"/>
      <c r="AF129" s="948">
        <v>16697372</v>
      </c>
      <c r="AG129" s="946"/>
      <c r="AH129" s="946"/>
      <c r="AI129" s="946"/>
      <c r="AJ129" s="947"/>
      <c r="AK129" s="948">
        <v>16949199</v>
      </c>
      <c r="AL129" s="946"/>
      <c r="AM129" s="946"/>
      <c r="AN129" s="946"/>
      <c r="AO129" s="947"/>
      <c r="AP129" s="1060"/>
      <c r="AQ129" s="1061"/>
      <c r="AR129" s="1061"/>
      <c r="AS129" s="1061"/>
      <c r="AT129" s="1062"/>
      <c r="AU129" s="215"/>
      <c r="AV129" s="215"/>
      <c r="AW129" s="215"/>
      <c r="AX129" s="1052" t="s">
        <v>466</v>
      </c>
      <c r="AY129" s="910"/>
      <c r="AZ129" s="910"/>
      <c r="BA129" s="910"/>
      <c r="BB129" s="910"/>
      <c r="BC129" s="910"/>
      <c r="BD129" s="910"/>
      <c r="BE129" s="911"/>
      <c r="BF129" s="1053" t="s">
        <v>122</v>
      </c>
      <c r="BG129" s="1054"/>
      <c r="BH129" s="1054"/>
      <c r="BI129" s="1054"/>
      <c r="BJ129" s="1054"/>
      <c r="BK129" s="1054"/>
      <c r="BL129" s="1055"/>
      <c r="BM129" s="1053">
        <v>17.649999999999999</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921" t="s">
        <v>467</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468</v>
      </c>
      <c r="X130" s="1058"/>
      <c r="Y130" s="1058"/>
      <c r="Z130" s="1059"/>
      <c r="AA130" s="945">
        <v>2088619</v>
      </c>
      <c r="AB130" s="946"/>
      <c r="AC130" s="946"/>
      <c r="AD130" s="946"/>
      <c r="AE130" s="947"/>
      <c r="AF130" s="948">
        <v>2093079</v>
      </c>
      <c r="AG130" s="946"/>
      <c r="AH130" s="946"/>
      <c r="AI130" s="946"/>
      <c r="AJ130" s="947"/>
      <c r="AK130" s="948">
        <v>1914731</v>
      </c>
      <c r="AL130" s="946"/>
      <c r="AM130" s="946"/>
      <c r="AN130" s="946"/>
      <c r="AO130" s="947"/>
      <c r="AP130" s="1060"/>
      <c r="AQ130" s="1061"/>
      <c r="AR130" s="1061"/>
      <c r="AS130" s="1061"/>
      <c r="AT130" s="1062"/>
      <c r="AU130" s="215"/>
      <c r="AV130" s="215"/>
      <c r="AW130" s="215"/>
      <c r="AX130" s="1052" t="s">
        <v>469</v>
      </c>
      <c r="AY130" s="910"/>
      <c r="AZ130" s="910"/>
      <c r="BA130" s="910"/>
      <c r="BB130" s="910"/>
      <c r="BC130" s="910"/>
      <c r="BD130" s="910"/>
      <c r="BE130" s="911"/>
      <c r="BF130" s="1088">
        <v>12.2</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470</v>
      </c>
      <c r="X131" s="1095"/>
      <c r="Y131" s="1095"/>
      <c r="Z131" s="1096"/>
      <c r="AA131" s="991">
        <v>14507792</v>
      </c>
      <c r="AB131" s="973"/>
      <c r="AC131" s="973"/>
      <c r="AD131" s="973"/>
      <c r="AE131" s="974"/>
      <c r="AF131" s="972">
        <v>14604293</v>
      </c>
      <c r="AG131" s="973"/>
      <c r="AH131" s="973"/>
      <c r="AI131" s="973"/>
      <c r="AJ131" s="974"/>
      <c r="AK131" s="972">
        <v>15034468</v>
      </c>
      <c r="AL131" s="973"/>
      <c r="AM131" s="973"/>
      <c r="AN131" s="973"/>
      <c r="AO131" s="974"/>
      <c r="AP131" s="1097"/>
      <c r="AQ131" s="1098"/>
      <c r="AR131" s="1098"/>
      <c r="AS131" s="1098"/>
      <c r="AT131" s="1099"/>
      <c r="AU131" s="215"/>
      <c r="AV131" s="215"/>
      <c r="AW131" s="215"/>
      <c r="AX131" s="1070" t="s">
        <v>471</v>
      </c>
      <c r="AY131" s="713"/>
      <c r="AZ131" s="713"/>
      <c r="BA131" s="713"/>
      <c r="BB131" s="713"/>
      <c r="BC131" s="713"/>
      <c r="BD131" s="713"/>
      <c r="BE131" s="1023"/>
      <c r="BF131" s="1071">
        <v>113.9</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1077" t="s">
        <v>472</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473</v>
      </c>
      <c r="W132" s="1081"/>
      <c r="X132" s="1081"/>
      <c r="Y132" s="1081"/>
      <c r="Z132" s="1082"/>
      <c r="AA132" s="1083">
        <v>11.47470959</v>
      </c>
      <c r="AB132" s="1084"/>
      <c r="AC132" s="1084"/>
      <c r="AD132" s="1084"/>
      <c r="AE132" s="1085"/>
      <c r="AF132" s="1086">
        <v>12.053654359999999</v>
      </c>
      <c r="AG132" s="1084"/>
      <c r="AH132" s="1084"/>
      <c r="AI132" s="1084"/>
      <c r="AJ132" s="1085"/>
      <c r="AK132" s="1086">
        <v>13.14806183</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474</v>
      </c>
      <c r="W133" s="1064"/>
      <c r="X133" s="1064"/>
      <c r="Y133" s="1064"/>
      <c r="Z133" s="1065"/>
      <c r="AA133" s="1066">
        <v>9.9</v>
      </c>
      <c r="AB133" s="1067"/>
      <c r="AC133" s="1067"/>
      <c r="AD133" s="1067"/>
      <c r="AE133" s="1068"/>
      <c r="AF133" s="1066">
        <v>10.8</v>
      </c>
      <c r="AG133" s="1067"/>
      <c r="AH133" s="1067"/>
      <c r="AI133" s="1067"/>
      <c r="AJ133" s="1068"/>
      <c r="AK133" s="1066">
        <v>12.2</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XdtkJnX5W++eeri9HgGbomh+6fnJlVh+O8KhpEtxuwj6ByyQ5PD5fEkm8QGUdIpkftD60hBgRiUq2Kz4AEzmdw==" saltValue="SsAqiFj5LPTyK8RbPaexM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Q105"/>
  <sheetViews>
    <sheetView showGridLines="0" view="pageBreakPreview" topLeftCell="AG37" zoomScale="70" zoomScaleNormal="85" zoomScaleSheetLayoutView="70" workbookViewId="0">
      <selection activeCell="CR73" sqref="CR73"/>
    </sheetView>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475</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A30GJNbVl9Ilw6UEsHZ5buIO7jAPmaI+h6UefV4amvQotM6nxbwqSb1rWE875wvyCnhiExSTXR8nwFByJQOJtQ==" saltValue="MwnGHzWuhGCSOFEU4ZMRL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89"/>
  <sheetViews>
    <sheetView showGridLines="0" topLeftCell="AC58" zoomScale="70" zoomScaleNormal="70" zoomScaleSheetLayoutView="55" workbookViewId="0">
      <selection activeCell="CR73" sqref="CR73"/>
    </sheetView>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Uc8y6MmbyS93w/3/0ae2/2i24kEm2PU92DYe5G77rD5ld9j21c9DMnz3nYdX/JrK/R7OyUrQgAtW4r+O7j/pVg==" saltValue="53ekODRIf5/yb5S5+DyTNA=="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73"/>
  <sheetViews>
    <sheetView showGridLines="0" view="pageBreakPreview" zoomScale="70" zoomScaleSheetLayoutView="70" workbookViewId="0">
      <selection activeCell="CR73" sqref="CR73"/>
    </sheetView>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476</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477</v>
      </c>
      <c r="AL6" s="248"/>
      <c r="AM6" s="248"/>
      <c r="AN6" s="248"/>
    </row>
    <row r="7" spans="1:46" ht="13.5" customHeight="1" x14ac:dyDescent="0.15">
      <c r="A7" s="247"/>
      <c r="AK7" s="250"/>
      <c r="AL7" s="251"/>
      <c r="AM7" s="251"/>
      <c r="AN7" s="252"/>
      <c r="AO7" s="1101" t="s">
        <v>478</v>
      </c>
      <c r="AP7" s="253"/>
      <c r="AQ7" s="254" t="s">
        <v>479</v>
      </c>
      <c r="AR7" s="255"/>
    </row>
    <row r="8" spans="1:46" x14ac:dyDescent="0.15">
      <c r="A8" s="247"/>
      <c r="AK8" s="256"/>
      <c r="AL8" s="257"/>
      <c r="AM8" s="257"/>
      <c r="AN8" s="258"/>
      <c r="AO8" s="1102"/>
      <c r="AP8" s="259" t="s">
        <v>480</v>
      </c>
      <c r="AQ8" s="260" t="s">
        <v>481</v>
      </c>
      <c r="AR8" s="261" t="s">
        <v>482</v>
      </c>
    </row>
    <row r="9" spans="1:46" x14ac:dyDescent="0.15">
      <c r="A9" s="247"/>
      <c r="AK9" s="1103" t="s">
        <v>483</v>
      </c>
      <c r="AL9" s="1104"/>
      <c r="AM9" s="1104"/>
      <c r="AN9" s="1105"/>
      <c r="AO9" s="262">
        <v>5101550</v>
      </c>
      <c r="AP9" s="262">
        <v>69578</v>
      </c>
      <c r="AQ9" s="263">
        <v>72348</v>
      </c>
      <c r="AR9" s="264">
        <v>-3.8</v>
      </c>
    </row>
    <row r="10" spans="1:46" ht="13.5" customHeight="1" x14ac:dyDescent="0.15">
      <c r="A10" s="247"/>
      <c r="AK10" s="1103" t="s">
        <v>484</v>
      </c>
      <c r="AL10" s="1104"/>
      <c r="AM10" s="1104"/>
      <c r="AN10" s="1105"/>
      <c r="AO10" s="265">
        <v>81561</v>
      </c>
      <c r="AP10" s="265">
        <v>1112</v>
      </c>
      <c r="AQ10" s="266">
        <v>6364</v>
      </c>
      <c r="AR10" s="267">
        <v>-82.5</v>
      </c>
    </row>
    <row r="11" spans="1:46" ht="13.5" customHeight="1" x14ac:dyDescent="0.15">
      <c r="A11" s="247"/>
      <c r="AK11" s="1103" t="s">
        <v>485</v>
      </c>
      <c r="AL11" s="1104"/>
      <c r="AM11" s="1104"/>
      <c r="AN11" s="1105"/>
      <c r="AO11" s="265">
        <v>2790</v>
      </c>
      <c r="AP11" s="265">
        <v>38</v>
      </c>
      <c r="AQ11" s="266">
        <v>1262</v>
      </c>
      <c r="AR11" s="267">
        <v>-97</v>
      </c>
    </row>
    <row r="12" spans="1:46" ht="13.5" customHeight="1" x14ac:dyDescent="0.15">
      <c r="A12" s="247"/>
      <c r="AK12" s="1103" t="s">
        <v>486</v>
      </c>
      <c r="AL12" s="1104"/>
      <c r="AM12" s="1104"/>
      <c r="AN12" s="1105"/>
      <c r="AO12" s="265" t="s">
        <v>487</v>
      </c>
      <c r="AP12" s="265" t="s">
        <v>487</v>
      </c>
      <c r="AQ12" s="266">
        <v>10</v>
      </c>
      <c r="AR12" s="267" t="s">
        <v>487</v>
      </c>
    </row>
    <row r="13" spans="1:46" ht="13.5" customHeight="1" x14ac:dyDescent="0.15">
      <c r="A13" s="247"/>
      <c r="AK13" s="1103" t="s">
        <v>488</v>
      </c>
      <c r="AL13" s="1104"/>
      <c r="AM13" s="1104"/>
      <c r="AN13" s="1105"/>
      <c r="AO13" s="265">
        <v>125347</v>
      </c>
      <c r="AP13" s="265">
        <v>1710</v>
      </c>
      <c r="AQ13" s="266">
        <v>3257</v>
      </c>
      <c r="AR13" s="267">
        <v>-47.5</v>
      </c>
    </row>
    <row r="14" spans="1:46" ht="13.5" customHeight="1" x14ac:dyDescent="0.15">
      <c r="A14" s="247"/>
      <c r="AK14" s="1103" t="s">
        <v>489</v>
      </c>
      <c r="AL14" s="1104"/>
      <c r="AM14" s="1104"/>
      <c r="AN14" s="1105"/>
      <c r="AO14" s="265">
        <v>233995</v>
      </c>
      <c r="AP14" s="265">
        <v>3191</v>
      </c>
      <c r="AQ14" s="266">
        <v>1617</v>
      </c>
      <c r="AR14" s="267">
        <v>97.3</v>
      </c>
    </row>
    <row r="15" spans="1:46" ht="13.5" customHeight="1" x14ac:dyDescent="0.15">
      <c r="A15" s="247"/>
      <c r="AK15" s="1106" t="s">
        <v>490</v>
      </c>
      <c r="AL15" s="1107"/>
      <c r="AM15" s="1107"/>
      <c r="AN15" s="1108"/>
      <c r="AO15" s="265">
        <v>-178593</v>
      </c>
      <c r="AP15" s="265">
        <v>-2436</v>
      </c>
      <c r="AQ15" s="266">
        <v>-3947</v>
      </c>
      <c r="AR15" s="267">
        <v>-38.299999999999997</v>
      </c>
    </row>
    <row r="16" spans="1:46" x14ac:dyDescent="0.15">
      <c r="A16" s="247"/>
      <c r="AK16" s="1106" t="s">
        <v>178</v>
      </c>
      <c r="AL16" s="1107"/>
      <c r="AM16" s="1107"/>
      <c r="AN16" s="1108"/>
      <c r="AO16" s="265">
        <v>5366650</v>
      </c>
      <c r="AP16" s="265">
        <v>73194</v>
      </c>
      <c r="AQ16" s="266">
        <v>80912</v>
      </c>
      <c r="AR16" s="267">
        <v>-9.5</v>
      </c>
    </row>
    <row r="17" spans="1:46" x14ac:dyDescent="0.15">
      <c r="A17" s="247"/>
    </row>
    <row r="18" spans="1:46" x14ac:dyDescent="0.15">
      <c r="A18" s="247"/>
      <c r="AQ18" s="268"/>
      <c r="AR18" s="268"/>
    </row>
    <row r="19" spans="1:46" x14ac:dyDescent="0.15">
      <c r="A19" s="247"/>
      <c r="AK19" s="243" t="s">
        <v>491</v>
      </c>
    </row>
    <row r="20" spans="1:46" x14ac:dyDescent="0.15">
      <c r="A20" s="247"/>
      <c r="AK20" s="269"/>
      <c r="AL20" s="270"/>
      <c r="AM20" s="270"/>
      <c r="AN20" s="271"/>
      <c r="AO20" s="272" t="s">
        <v>492</v>
      </c>
      <c r="AP20" s="273" t="s">
        <v>493</v>
      </c>
      <c r="AQ20" s="274" t="s">
        <v>494</v>
      </c>
      <c r="AR20" s="275"/>
    </row>
    <row r="21" spans="1:46" s="248" customFormat="1" x14ac:dyDescent="0.15">
      <c r="A21" s="276"/>
      <c r="AK21" s="1109" t="s">
        <v>495</v>
      </c>
      <c r="AL21" s="1110"/>
      <c r="AM21" s="1110"/>
      <c r="AN21" s="1111"/>
      <c r="AO21" s="277">
        <v>6.3</v>
      </c>
      <c r="AP21" s="278">
        <v>6.71</v>
      </c>
      <c r="AQ21" s="279">
        <v>-0.41</v>
      </c>
      <c r="AS21" s="280"/>
      <c r="AT21" s="276"/>
    </row>
    <row r="22" spans="1:46" s="248" customFormat="1" x14ac:dyDescent="0.15">
      <c r="A22" s="276"/>
      <c r="AK22" s="1109" t="s">
        <v>496</v>
      </c>
      <c r="AL22" s="1110"/>
      <c r="AM22" s="1110"/>
      <c r="AN22" s="1111"/>
      <c r="AO22" s="281">
        <v>99.4</v>
      </c>
      <c r="AP22" s="282">
        <v>98.3</v>
      </c>
      <c r="AQ22" s="283">
        <v>1.1000000000000001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00" t="s">
        <v>497</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x14ac:dyDescent="0.15">
      <c r="A27" s="288"/>
      <c r="AS27" s="243"/>
      <c r="AT27" s="243"/>
    </row>
    <row r="28" spans="1:46" ht="17.25" x14ac:dyDescent="0.15">
      <c r="A28" s="244" t="s">
        <v>498</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499</v>
      </c>
      <c r="AL29" s="248"/>
      <c r="AM29" s="248"/>
      <c r="AN29" s="248"/>
      <c r="AS29" s="290"/>
    </row>
    <row r="30" spans="1:46" ht="13.5" customHeight="1" x14ac:dyDescent="0.15">
      <c r="A30" s="247"/>
      <c r="AK30" s="250"/>
      <c r="AL30" s="251"/>
      <c r="AM30" s="251"/>
      <c r="AN30" s="252"/>
      <c r="AO30" s="1101" t="s">
        <v>478</v>
      </c>
      <c r="AP30" s="253"/>
      <c r="AQ30" s="254" t="s">
        <v>479</v>
      </c>
      <c r="AR30" s="255"/>
    </row>
    <row r="31" spans="1:46" x14ac:dyDescent="0.15">
      <c r="A31" s="247"/>
      <c r="AK31" s="256"/>
      <c r="AL31" s="257"/>
      <c r="AM31" s="257"/>
      <c r="AN31" s="258"/>
      <c r="AO31" s="1102"/>
      <c r="AP31" s="259" t="s">
        <v>480</v>
      </c>
      <c r="AQ31" s="260" t="s">
        <v>481</v>
      </c>
      <c r="AR31" s="261" t="s">
        <v>482</v>
      </c>
    </row>
    <row r="32" spans="1:46" ht="27" customHeight="1" x14ac:dyDescent="0.15">
      <c r="A32" s="247"/>
      <c r="AK32" s="1117" t="s">
        <v>500</v>
      </c>
      <c r="AL32" s="1118"/>
      <c r="AM32" s="1118"/>
      <c r="AN32" s="1119"/>
      <c r="AO32" s="291">
        <v>3345114</v>
      </c>
      <c r="AP32" s="291">
        <v>45623</v>
      </c>
      <c r="AQ32" s="292">
        <v>34344</v>
      </c>
      <c r="AR32" s="293">
        <v>32.799999999999997</v>
      </c>
    </row>
    <row r="33" spans="1:46" ht="13.5" customHeight="1" x14ac:dyDescent="0.15">
      <c r="A33" s="247"/>
      <c r="AK33" s="1117" t="s">
        <v>501</v>
      </c>
      <c r="AL33" s="1118"/>
      <c r="AM33" s="1118"/>
      <c r="AN33" s="1119"/>
      <c r="AO33" s="291" t="s">
        <v>487</v>
      </c>
      <c r="AP33" s="291" t="s">
        <v>487</v>
      </c>
      <c r="AQ33" s="292" t="s">
        <v>487</v>
      </c>
      <c r="AR33" s="293" t="s">
        <v>487</v>
      </c>
    </row>
    <row r="34" spans="1:46" ht="27" customHeight="1" x14ac:dyDescent="0.15">
      <c r="A34" s="247"/>
      <c r="AK34" s="1117" t="s">
        <v>502</v>
      </c>
      <c r="AL34" s="1118"/>
      <c r="AM34" s="1118"/>
      <c r="AN34" s="1119"/>
      <c r="AO34" s="291" t="s">
        <v>487</v>
      </c>
      <c r="AP34" s="291" t="s">
        <v>487</v>
      </c>
      <c r="AQ34" s="292">
        <v>3</v>
      </c>
      <c r="AR34" s="293" t="s">
        <v>487</v>
      </c>
    </row>
    <row r="35" spans="1:46" ht="27" customHeight="1" x14ac:dyDescent="0.15">
      <c r="A35" s="247"/>
      <c r="AK35" s="1117" t="s">
        <v>503</v>
      </c>
      <c r="AL35" s="1118"/>
      <c r="AM35" s="1118"/>
      <c r="AN35" s="1119"/>
      <c r="AO35" s="291">
        <v>509017</v>
      </c>
      <c r="AP35" s="291">
        <v>6942</v>
      </c>
      <c r="AQ35" s="292">
        <v>7806</v>
      </c>
      <c r="AR35" s="293">
        <v>-11.1</v>
      </c>
    </row>
    <row r="36" spans="1:46" ht="27" customHeight="1" x14ac:dyDescent="0.15">
      <c r="A36" s="247"/>
      <c r="AK36" s="1117" t="s">
        <v>504</v>
      </c>
      <c r="AL36" s="1118"/>
      <c r="AM36" s="1118"/>
      <c r="AN36" s="1119"/>
      <c r="AO36" s="291">
        <v>131451</v>
      </c>
      <c r="AP36" s="291">
        <v>1793</v>
      </c>
      <c r="AQ36" s="292">
        <v>1690</v>
      </c>
      <c r="AR36" s="293">
        <v>6.1</v>
      </c>
    </row>
    <row r="37" spans="1:46" ht="13.5" customHeight="1" x14ac:dyDescent="0.15">
      <c r="A37" s="247"/>
      <c r="AK37" s="1117" t="s">
        <v>505</v>
      </c>
      <c r="AL37" s="1118"/>
      <c r="AM37" s="1118"/>
      <c r="AN37" s="1119"/>
      <c r="AO37" s="291">
        <v>452007</v>
      </c>
      <c r="AP37" s="291">
        <v>6165</v>
      </c>
      <c r="AQ37" s="292">
        <v>666</v>
      </c>
      <c r="AR37" s="293">
        <v>825.7</v>
      </c>
    </row>
    <row r="38" spans="1:46" ht="27" customHeight="1" x14ac:dyDescent="0.15">
      <c r="A38" s="247"/>
      <c r="AK38" s="1120" t="s">
        <v>506</v>
      </c>
      <c r="AL38" s="1121"/>
      <c r="AM38" s="1121"/>
      <c r="AN38" s="1122"/>
      <c r="AO38" s="294" t="s">
        <v>487</v>
      </c>
      <c r="AP38" s="294" t="s">
        <v>487</v>
      </c>
      <c r="AQ38" s="295">
        <v>3</v>
      </c>
      <c r="AR38" s="283" t="s">
        <v>487</v>
      </c>
      <c r="AS38" s="290"/>
    </row>
    <row r="39" spans="1:46" x14ac:dyDescent="0.15">
      <c r="A39" s="247"/>
      <c r="AK39" s="1120" t="s">
        <v>507</v>
      </c>
      <c r="AL39" s="1121"/>
      <c r="AM39" s="1121"/>
      <c r="AN39" s="1122"/>
      <c r="AO39" s="291">
        <v>-546117</v>
      </c>
      <c r="AP39" s="291">
        <v>-7448</v>
      </c>
      <c r="AQ39" s="292">
        <v>-5822</v>
      </c>
      <c r="AR39" s="293">
        <v>27.9</v>
      </c>
      <c r="AS39" s="290"/>
    </row>
    <row r="40" spans="1:46" ht="27" customHeight="1" x14ac:dyDescent="0.15">
      <c r="A40" s="247"/>
      <c r="AK40" s="1117" t="s">
        <v>508</v>
      </c>
      <c r="AL40" s="1118"/>
      <c r="AM40" s="1118"/>
      <c r="AN40" s="1119"/>
      <c r="AO40" s="291">
        <v>-1914731</v>
      </c>
      <c r="AP40" s="291">
        <v>-26114</v>
      </c>
      <c r="AQ40" s="292">
        <v>-26710</v>
      </c>
      <c r="AR40" s="293">
        <v>-2.2000000000000002</v>
      </c>
      <c r="AS40" s="290"/>
    </row>
    <row r="41" spans="1:46" x14ac:dyDescent="0.15">
      <c r="A41" s="247"/>
      <c r="AK41" s="1123" t="s">
        <v>288</v>
      </c>
      <c r="AL41" s="1124"/>
      <c r="AM41" s="1124"/>
      <c r="AN41" s="1125"/>
      <c r="AO41" s="291">
        <v>1976741</v>
      </c>
      <c r="AP41" s="291">
        <v>26960</v>
      </c>
      <c r="AQ41" s="292">
        <v>11979</v>
      </c>
      <c r="AR41" s="293">
        <v>125.1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509</v>
      </c>
    </row>
    <row r="48" spans="1:46" x14ac:dyDescent="0.15">
      <c r="A48" s="247"/>
      <c r="AK48" s="301" t="s">
        <v>510</v>
      </c>
      <c r="AL48" s="301"/>
      <c r="AM48" s="301"/>
      <c r="AN48" s="301"/>
      <c r="AO48" s="301"/>
      <c r="AP48" s="301"/>
      <c r="AQ48" s="302"/>
      <c r="AR48" s="301"/>
    </row>
    <row r="49" spans="1:44" ht="13.5" customHeight="1" x14ac:dyDescent="0.15">
      <c r="A49" s="247"/>
      <c r="AK49" s="303"/>
      <c r="AL49" s="304"/>
      <c r="AM49" s="1112" t="s">
        <v>478</v>
      </c>
      <c r="AN49" s="1114" t="s">
        <v>511</v>
      </c>
      <c r="AO49" s="1115"/>
      <c r="AP49" s="1115"/>
      <c r="AQ49" s="1115"/>
      <c r="AR49" s="1116"/>
    </row>
    <row r="50" spans="1:44" x14ac:dyDescent="0.15">
      <c r="A50" s="247"/>
      <c r="AK50" s="305"/>
      <c r="AL50" s="306"/>
      <c r="AM50" s="1113"/>
      <c r="AN50" s="307" t="s">
        <v>512</v>
      </c>
      <c r="AO50" s="308" t="s">
        <v>513</v>
      </c>
      <c r="AP50" s="309" t="s">
        <v>514</v>
      </c>
      <c r="AQ50" s="310" t="s">
        <v>515</v>
      </c>
      <c r="AR50" s="311" t="s">
        <v>516</v>
      </c>
    </row>
    <row r="51" spans="1:44" x14ac:dyDescent="0.15">
      <c r="A51" s="247"/>
      <c r="AK51" s="303" t="s">
        <v>517</v>
      </c>
      <c r="AL51" s="304"/>
      <c r="AM51" s="312">
        <v>3844820</v>
      </c>
      <c r="AN51" s="313">
        <v>50767</v>
      </c>
      <c r="AO51" s="314">
        <v>-23.7</v>
      </c>
      <c r="AP51" s="315">
        <v>45483</v>
      </c>
      <c r="AQ51" s="316">
        <v>-0.2</v>
      </c>
      <c r="AR51" s="317">
        <v>-23.5</v>
      </c>
    </row>
    <row r="52" spans="1:44" x14ac:dyDescent="0.15">
      <c r="A52" s="247"/>
      <c r="AK52" s="318"/>
      <c r="AL52" s="319" t="s">
        <v>518</v>
      </c>
      <c r="AM52" s="320">
        <v>2779835</v>
      </c>
      <c r="AN52" s="321">
        <v>36705</v>
      </c>
      <c r="AO52" s="322">
        <v>-33.5</v>
      </c>
      <c r="AP52" s="323">
        <v>24241</v>
      </c>
      <c r="AQ52" s="324">
        <v>0.4</v>
      </c>
      <c r="AR52" s="325">
        <v>-33.9</v>
      </c>
    </row>
    <row r="53" spans="1:44" x14ac:dyDescent="0.15">
      <c r="A53" s="247"/>
      <c r="AK53" s="303" t="s">
        <v>519</v>
      </c>
      <c r="AL53" s="304"/>
      <c r="AM53" s="312">
        <v>5449945</v>
      </c>
      <c r="AN53" s="313">
        <v>72401</v>
      </c>
      <c r="AO53" s="314">
        <v>42.6</v>
      </c>
      <c r="AP53" s="315">
        <v>45945</v>
      </c>
      <c r="AQ53" s="316">
        <v>1</v>
      </c>
      <c r="AR53" s="317">
        <v>41.6</v>
      </c>
    </row>
    <row r="54" spans="1:44" x14ac:dyDescent="0.15">
      <c r="A54" s="247"/>
      <c r="AK54" s="318"/>
      <c r="AL54" s="319" t="s">
        <v>518</v>
      </c>
      <c r="AM54" s="320">
        <v>2914852</v>
      </c>
      <c r="AN54" s="321">
        <v>38723</v>
      </c>
      <c r="AO54" s="322">
        <v>5.5</v>
      </c>
      <c r="AP54" s="323">
        <v>25180</v>
      </c>
      <c r="AQ54" s="324">
        <v>3.9</v>
      </c>
      <c r="AR54" s="325">
        <v>1.6</v>
      </c>
    </row>
    <row r="55" spans="1:44" x14ac:dyDescent="0.15">
      <c r="A55" s="247"/>
      <c r="AK55" s="303" t="s">
        <v>520</v>
      </c>
      <c r="AL55" s="304"/>
      <c r="AM55" s="312">
        <v>5604575</v>
      </c>
      <c r="AN55" s="313">
        <v>75137</v>
      </c>
      <c r="AO55" s="314">
        <v>3.8</v>
      </c>
      <c r="AP55" s="315">
        <v>44475</v>
      </c>
      <c r="AQ55" s="316">
        <v>-3.2</v>
      </c>
      <c r="AR55" s="317">
        <v>7</v>
      </c>
    </row>
    <row r="56" spans="1:44" x14ac:dyDescent="0.15">
      <c r="A56" s="247"/>
      <c r="AK56" s="318"/>
      <c r="AL56" s="319" t="s">
        <v>518</v>
      </c>
      <c r="AM56" s="320">
        <v>2934442</v>
      </c>
      <c r="AN56" s="321">
        <v>39340</v>
      </c>
      <c r="AO56" s="322">
        <v>1.6</v>
      </c>
      <c r="AP56" s="323">
        <v>24780</v>
      </c>
      <c r="AQ56" s="324">
        <v>-1.6</v>
      </c>
      <c r="AR56" s="325">
        <v>3.2</v>
      </c>
    </row>
    <row r="57" spans="1:44" x14ac:dyDescent="0.15">
      <c r="A57" s="247"/>
      <c r="AK57" s="303" t="s">
        <v>521</v>
      </c>
      <c r="AL57" s="304"/>
      <c r="AM57" s="312">
        <v>5949584</v>
      </c>
      <c r="AN57" s="313">
        <v>80366</v>
      </c>
      <c r="AO57" s="314">
        <v>7</v>
      </c>
      <c r="AP57" s="315">
        <v>45982</v>
      </c>
      <c r="AQ57" s="316">
        <v>3.4</v>
      </c>
      <c r="AR57" s="317">
        <v>3.6</v>
      </c>
    </row>
    <row r="58" spans="1:44" x14ac:dyDescent="0.15">
      <c r="A58" s="247"/>
      <c r="AK58" s="318"/>
      <c r="AL58" s="319" t="s">
        <v>518</v>
      </c>
      <c r="AM58" s="320">
        <v>2147687</v>
      </c>
      <c r="AN58" s="321">
        <v>29011</v>
      </c>
      <c r="AO58" s="322">
        <v>-26.3</v>
      </c>
      <c r="AP58" s="323">
        <v>25583</v>
      </c>
      <c r="AQ58" s="324">
        <v>3.2</v>
      </c>
      <c r="AR58" s="325">
        <v>-29.5</v>
      </c>
    </row>
    <row r="59" spans="1:44" x14ac:dyDescent="0.15">
      <c r="A59" s="247"/>
      <c r="AK59" s="303" t="s">
        <v>522</v>
      </c>
      <c r="AL59" s="304"/>
      <c r="AM59" s="312">
        <v>4682013</v>
      </c>
      <c r="AN59" s="313">
        <v>63856</v>
      </c>
      <c r="AO59" s="314">
        <v>-20.5</v>
      </c>
      <c r="AP59" s="315">
        <v>50538</v>
      </c>
      <c r="AQ59" s="316">
        <v>9.9</v>
      </c>
      <c r="AR59" s="317">
        <v>-30.4</v>
      </c>
    </row>
    <row r="60" spans="1:44" x14ac:dyDescent="0.15">
      <c r="A60" s="247"/>
      <c r="AK60" s="318"/>
      <c r="AL60" s="319" t="s">
        <v>518</v>
      </c>
      <c r="AM60" s="320">
        <v>2048191</v>
      </c>
      <c r="AN60" s="321">
        <v>27935</v>
      </c>
      <c r="AO60" s="322">
        <v>-3.7</v>
      </c>
      <c r="AP60" s="323">
        <v>29053</v>
      </c>
      <c r="AQ60" s="324">
        <v>13.6</v>
      </c>
      <c r="AR60" s="325">
        <v>-17.3</v>
      </c>
    </row>
    <row r="61" spans="1:44" x14ac:dyDescent="0.15">
      <c r="A61" s="247"/>
      <c r="AK61" s="303" t="s">
        <v>523</v>
      </c>
      <c r="AL61" s="326"/>
      <c r="AM61" s="312">
        <v>5106187</v>
      </c>
      <c r="AN61" s="313">
        <v>68505</v>
      </c>
      <c r="AO61" s="314">
        <v>1.8</v>
      </c>
      <c r="AP61" s="315">
        <v>46485</v>
      </c>
      <c r="AQ61" s="327">
        <v>2.2000000000000002</v>
      </c>
      <c r="AR61" s="317">
        <v>-0.4</v>
      </c>
    </row>
    <row r="62" spans="1:44" x14ac:dyDescent="0.15">
      <c r="A62" s="247"/>
      <c r="AK62" s="318"/>
      <c r="AL62" s="319" t="s">
        <v>518</v>
      </c>
      <c r="AM62" s="320">
        <v>2565001</v>
      </c>
      <c r="AN62" s="321">
        <v>34343</v>
      </c>
      <c r="AO62" s="322">
        <v>-11.3</v>
      </c>
      <c r="AP62" s="323">
        <v>25767</v>
      </c>
      <c r="AQ62" s="324">
        <v>3.9</v>
      </c>
      <c r="AR62" s="325">
        <v>-15.2</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2AwdMGdJRvUAXnv4/q3lhkyDPQMKGHOR1M8phyetUKPfIqDB1gZbRPhXN6Z4nfZjL8UhZCpDSwXpxcUT0ZzRVg==" saltValue="Jrah/oPo9pwHEx5pmvOAw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U121"/>
  <sheetViews>
    <sheetView showGridLines="0" topLeftCell="A92" zoomScale="85" zoomScaleNormal="85" zoomScaleSheetLayoutView="55" workbookViewId="0">
      <selection activeCell="CR73" sqref="CR73"/>
    </sheetView>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475</v>
      </c>
    </row>
    <row r="121" spans="125:125" ht="13.5" hidden="1" customHeight="1" x14ac:dyDescent="0.15">
      <c r="DU121" s="241"/>
    </row>
  </sheetData>
  <sheetProtection algorithmName="SHA-512" hashValue="DFUg6Ow8aOqNbt2ONLMmSxWFWFwf0HXdJKeTvfy/llZNZT40IGUtcg9rWbNS7haC9rR6ouzWBtbrse7VX2Oheg==" saltValue="pivJimLM/466aM8l9aXJfA=="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L116"/>
  <sheetViews>
    <sheetView showGridLines="0" topLeftCell="A88" zoomScale="85" zoomScaleNormal="85" zoomScaleSheetLayoutView="55" workbookViewId="0">
      <selection activeCell="CR73" sqref="CR73"/>
    </sheetView>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475</v>
      </c>
    </row>
  </sheetData>
  <sheetProtection algorithmName="SHA-512" hashValue="+KQVO45CozGRniynhVwPJD4hiocbej4vKBymoC6T99YrM/NWTWThaFQpUZwVcxaU9FLxRSL4gRNH6k8JJj1jfg==" saltValue="u4fyNMkyjKWk4cZTl2KKW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0"/>
  <sheetViews>
    <sheetView showGridLines="0" topLeftCell="A40" zoomScale="70" zoomScaleNormal="70" zoomScaleSheetLayoutView="100" workbookViewId="0">
      <selection activeCell="CR73" sqref="CR73"/>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525</v>
      </c>
      <c r="G46" s="8" t="s">
        <v>526</v>
      </c>
      <c r="H46" s="8" t="s">
        <v>527</v>
      </c>
      <c r="I46" s="8" t="s">
        <v>528</v>
      </c>
      <c r="J46" s="9" t="s">
        <v>529</v>
      </c>
    </row>
    <row r="47" spans="2:10" ht="57.75" customHeight="1" x14ac:dyDescent="0.15">
      <c r="B47" s="10"/>
      <c r="C47" s="1126" t="s">
        <v>3</v>
      </c>
      <c r="D47" s="1126"/>
      <c r="E47" s="1127"/>
      <c r="F47" s="11">
        <v>3.92</v>
      </c>
      <c r="G47" s="12">
        <v>5.29</v>
      </c>
      <c r="H47" s="12">
        <v>5.41</v>
      </c>
      <c r="I47" s="12">
        <v>5.15</v>
      </c>
      <c r="J47" s="13">
        <v>5.0599999999999996</v>
      </c>
    </row>
    <row r="48" spans="2:10" ht="57.75" customHeight="1" x14ac:dyDescent="0.15">
      <c r="B48" s="14"/>
      <c r="C48" s="1128" t="s">
        <v>4</v>
      </c>
      <c r="D48" s="1128"/>
      <c r="E48" s="1129"/>
      <c r="F48" s="15">
        <v>0.45</v>
      </c>
      <c r="G48" s="16">
        <v>0.45</v>
      </c>
      <c r="H48" s="16">
        <v>0.45</v>
      </c>
      <c r="I48" s="16">
        <v>0.46</v>
      </c>
      <c r="J48" s="17">
        <v>0.46</v>
      </c>
    </row>
    <row r="49" spans="2:10" ht="57.75" customHeight="1" thickBot="1" x14ac:dyDescent="0.2">
      <c r="B49" s="18"/>
      <c r="C49" s="1130" t="s">
        <v>5</v>
      </c>
      <c r="D49" s="1130"/>
      <c r="E49" s="1131"/>
      <c r="F49" s="19">
        <v>9.34</v>
      </c>
      <c r="G49" s="20">
        <v>1.52</v>
      </c>
      <c r="H49" s="20">
        <v>0.08</v>
      </c>
      <c r="I49" s="20" t="s">
        <v>530</v>
      </c>
      <c r="J49" s="21" t="s">
        <v>531</v>
      </c>
    </row>
    <row r="50" spans="2:10" x14ac:dyDescent="0.15"/>
  </sheetData>
  <sheetProtection algorithmName="SHA-512" hashValue="3rNBaJRLTiS9mJN+2SGMiEtre/b1wFMWP1idt1oDY1xpIO+Gq2b+SJmac0EYP+Nnj93BFmmh6cjfwGucaTR0nQ==" saltValue="kHV/jbGt8Ppe0spvTYYse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志保</dc:creator>
  <cp:lastModifiedBy> </cp:lastModifiedBy>
  <cp:lastPrinted>2026-03-10T23:38:06Z</cp:lastPrinted>
  <dcterms:created xsi:type="dcterms:W3CDTF">2026-03-09T00:28:00Z</dcterms:created>
  <dcterms:modified xsi:type="dcterms:W3CDTF">2026-03-10T23:41:49Z</dcterms:modified>
</cp:coreProperties>
</file>