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mc:AlternateContent xmlns:mc="http://schemas.openxmlformats.org/markup-compatibility/2006">
    <mc:Choice Requires="x15">
      <x15ac:absPath xmlns:x15ac="http://schemas.microsoft.com/office/spreadsheetml/2010/11/ac" url="U:\財政課員\財政担当\決算統計\◇財政状況資料集\★R6年度\20260304 【3.11（水）〆】令和6年度財政状況資料集の作成について（依頼）\4.修正\"/>
    </mc:Choice>
  </mc:AlternateContent>
  <xr:revisionPtr revIDLastSave="0" documentId="13_ncr:1_{2E11EAE7-D60A-4B9B-8D29-7A31E2818603}" xr6:coauthVersionLast="47" xr6:coauthVersionMax="47" xr10:uidLastSave="{00000000-0000-0000-0000-000000000000}"/>
  <bookViews>
    <workbookView xWindow="-120" yWindow="-120" windowWidth="29040" windowHeight="176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E40" i="10"/>
  <c r="AM40" i="10"/>
  <c r="U40" i="10"/>
  <c r="C40" i="10"/>
  <c r="BE39" i="10"/>
  <c r="AM39" i="10"/>
  <c r="U39" i="10"/>
  <c r="C39" i="10"/>
  <c r="BE38" i="10"/>
  <c r="AM38" i="10"/>
  <c r="U38" i="10"/>
  <c r="C38" i="10"/>
  <c r="BE37" i="10"/>
  <c r="AM37" i="10"/>
  <c r="C37" i="10"/>
  <c r="BE36" i="10"/>
  <c r="BE35" i="10"/>
  <c r="BW34" i="10"/>
  <c r="BW35" i="10" s="1"/>
  <c r="BW36" i="10" s="1"/>
  <c r="BW37" i="10" s="1"/>
  <c r="BW38" i="10" s="1"/>
  <c r="BW39" i="10" s="1"/>
  <c r="BW40" i="10" s="1"/>
  <c r="C34" i="10"/>
  <c r="CO34" i="10" l="1"/>
  <c r="CO35" i="10" s="1"/>
  <c r="CO36" i="10" s="1"/>
  <c r="CO37" i="10" s="1"/>
  <c r="CO38" i="10" s="1"/>
  <c r="CO39" i="10" s="1"/>
  <c r="CO40"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AM34" i="10" l="1"/>
  <c r="AM35" i="10" s="1"/>
  <c r="AM36" i="10" s="1"/>
  <c r="U35" i="10"/>
  <c r="U36" i="10" s="1"/>
  <c r="U37" i="10" s="1"/>
  <c r="BE34" i="10" l="1"/>
</calcChain>
</file>

<file path=xl/sharedStrings.xml><?xml version="1.0" encoding="utf-8"?>
<sst xmlns="http://schemas.openxmlformats.org/spreadsheetml/2006/main" count="1215" uniqueCount="626">
  <si>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</si>
  <si>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</si>
  <si>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</si>
  <si>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</si>
  <si>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</si>
  <si>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</si>
  <si>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</si>
  <si>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</si>
  <si>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</si>
  <si>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</si>
  <si>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</si>
  <si>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</si>
  <si>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</si>
  <si>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</si>
  <si>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</si>
  <si>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</si>
  <si>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</si>
  <si>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</si>
  <si>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</si>
  <si>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</si>
  <si>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</si>
  <si>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</si>
  <si>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</si>
  <si>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</si>
  <si>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</si>
  <si>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</si>
  <si>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</si>
  <si>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</si>
  <si>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</si>
  <si>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</si>
  <si>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</si>
  <si>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</si>
  <si>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</si>
  <si>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</si>
  <si>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</si>
  <si>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</si>
  <si>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</si>
  <si>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</si>
  <si>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</si>
  <si>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</si>
  <si>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</si>
  <si>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</si>
  <si>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</si>
  <si>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</si>
  <si>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</si>
  <si>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</si>
  <si>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</si>
  <si>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</si>
  <si>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</si>
  <si>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</si>
  <si>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</si>
  <si>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</si>
  <si>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</si>
  <si>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</si>
  <si>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</si>
  <si>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</si>
  <si>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</si>
  <si>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</si>
  <si>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</si>
  <si>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</si>
  <si>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</si>
  <si>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</si>
  <si>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</si>
  <si>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</si>
  <si>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</si>
  <si>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</si>
  <si>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</si>
  <si>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</si>
  <si>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</si>
  <si>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</si>
  <si>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</si>
  <si>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</si>
  <si>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</si>
  <si>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</si>
  <si>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</si>
  <si>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</si>
  <si>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</si>
  <si>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</si>
  <si>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</si>
  <si>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</si>
  <si>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</si>
  <si>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</si>
  <si>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</si>
  <si>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</si>
  <si>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</si>
  <si>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</si>
  <si>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</si>
  <si>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</si>
  <si>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</si>
  <si>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</si>
  <si>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</si>
  <si>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</si>
  <si>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</si>
  <si>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</si>
  <si>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綾部市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</si>
  <si>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</si>
  <si>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</si>
  <si>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</si>
  <si>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</si>
  <si>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</si>
  <si>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</si>
  <si>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</si>
  <si>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</si>
  <si>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</si>
  <si>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</si>
  <si>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</si>
  <si>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</si>
  <si>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</si>
  <si>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</si>
  <si>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</si>
  <si>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</si>
  <si>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</si>
  <si>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</si>
  <si>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</si>
  <si>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</si>
  <si>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</si>
  <si>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</si>
  <si>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</si>
  <si>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</si>
  <si>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</si>
  <si>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</si>
  <si>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</si>
  <si>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</si>
  <si>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</si>
  <si>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</si>
  <si>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</si>
  <si>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</si>
  <si>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</si>
  <si>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</si>
  <si>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</si>
  <si>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</si>
  <si>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</si>
  <si>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</si>
  <si>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</si>
  <si>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</si>
  <si>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</si>
  <si>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</si>
  <si>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</si>
  <si>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</si>
  <si>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</si>
  <si>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</si>
  <si>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</si>
  <si>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</si>
  <si>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</si>
  <si>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</si>
  <si>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</si>
  <si>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</si>
  <si>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</si>
  <si>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</si>
  <si>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</si>
  <si>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</si>
  <si>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</si>
  <si>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</si>
  <si>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</si>
  <si>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</si>
  <si>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</si>
  <si>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</si>
  <si>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</si>
  <si>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</si>
  <si>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</si>
  <si>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</si>
  <si>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</si>
  <si>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</si>
  <si>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</si>
  <si>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</si>
  <si>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</si>
  <si>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</si>
  <si>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</si>
  <si>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</si>
  <si>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</si>
  <si>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</si>
  <si>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</si>
  <si>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</si>
  <si>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</si>
  <si>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</si>
  <si>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</si>
  <si>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</si>
  <si>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</si>
  <si>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</si>
  <si>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</si>
  <si>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</si>
  <si>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</si>
  <si>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</si>
  <si>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</si>
  <si>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</si>
  <si>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</si>
  <si>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</si>
  <si>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</si>
  <si>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</si>
  <si>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</si>
  <si>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</si>
  <si>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</si>
  <si>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</si>
  <si>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</si>
  <si>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</si>
  <si>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</si>
  <si>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</si>
  <si>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</si>
  <si>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</si>
  <si>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</si>
  <si>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</si>
  <si>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</si>
  <si>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</si>
  <si>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京都府綾部市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</si>
  <si>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</si>
  <si>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</si>
  <si>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</si>
  <si>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</si>
  <si>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</si>
  <si>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</si>
  <si>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</si>
  <si>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</si>
  <si>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</si>
  <si>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</si>
  <si>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</si>
  <si>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</si>
  <si>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</si>
  <si>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</si>
  <si>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</si>
  <si>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</si>
  <si>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</si>
  <si>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</si>
  <si>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</si>
  <si>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</si>
  <si>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</si>
  <si>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</si>
  <si>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</si>
  <si>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</si>
  <si>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</si>
  <si>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</si>
  <si>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</si>
  <si>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</si>
  <si>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</si>
  <si>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</si>
  <si>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</si>
  <si>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</si>
  <si>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</si>
  <si>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</si>
  <si>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</si>
  <si>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</si>
  <si>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</si>
  <si>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</si>
  <si>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</si>
  <si>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</si>
  <si>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</si>
  <si>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</si>
  <si>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</si>
  <si>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</si>
  <si>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</si>
  <si>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</si>
  <si>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</si>
  <si>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</si>
  <si>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</si>
  <si>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</si>
  <si>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</si>
  <si>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</si>
  <si>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</si>
  <si>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</si>
  <si>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</si>
  <si>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</si>
  <si>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</si>
  <si>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</si>
  <si>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</si>
  <si>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</si>
  <si>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</si>
  <si>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</si>
  <si>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</si>
  <si>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</si>
  <si>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</si>
  <si>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</si>
  <si>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</si>
  <si>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</si>
  <si>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</si>
  <si>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</si>
  <si>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</si>
  <si>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</si>
  <si>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</si>
  <si>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</si>
  <si>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</si>
  <si>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</si>
  <si>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</si>
  <si>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</si>
  <si>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</si>
  <si>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</si>
  <si>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</si>
  <si>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</si>
  <si>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</si>
  <si>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</si>
  <si>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</si>
  <si>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</si>
  <si>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</si>
  <si>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</si>
  <si>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</si>
  <si>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</si>
  <si>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</si>
  <si>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</si>
  <si>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</si>
  <si>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</si>
  <si>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</si>
  <si>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</si>
  <si>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</si>
  <si>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</si>
  <si>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</si>
  <si>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</si>
  <si>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</si>
  <si>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</si>
  <si>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</si>
  <si>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</si>
  <si>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</si>
  <si>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</si>
  <si>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</si>
  <si>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</si>
  <si>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</si>
  <si>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</si>
  <si>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</si>
  <si>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</si>
  <si>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</si>
  <si>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</si>
  <si>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</si>
  <si>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</si>
  <si>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</si>
  <si>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</si>
  <si>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</si>
  <si>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</si>
  <si>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</si>
  <si>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</si>
  <si>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</si>
  <si>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</si>
  <si>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</si>
  <si>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</si>
  <si>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</si>
  <si>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</si>
  <si>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</si>
  <si>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</si>
  <si>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</si>
  <si>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</si>
  <si>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</si>
  <si>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</si>
  <si>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</si>
  <si>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</si>
  <si>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</si>
  <si>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</si>
  <si>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</si>
  <si>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</si>
  <si>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</si>
  <si>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</si>
  <si>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</si>
  <si>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</si>
  <si>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</si>
  <si>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</si>
  <si>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</si>
  <si>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</si>
  <si>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</si>
  <si>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</si>
  <si>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京都府綾部市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</si>
  <si>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</si>
  <si>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</si>
  <si>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</si>
  <si>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</si>
  <si>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</si>
  <si>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</si>
  <si>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</si>
  <si>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</si>
  <si>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</si>
  <si>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</si>
  <si>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</si>
  <si>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</si>
  <si>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</si>
  <si>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</si>
  <si>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</si>
  <si>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</si>
  <si>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</si>
  <si>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</si>
  <si>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</si>
  <si>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</si>
  <si>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市立診療所等特別会計</t>
    <phoneticPr fontId="5"/>
  </si>
  <si>
    <t>農林業者労働災害共済特別会計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</si>
  <si>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</si>
  <si>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</si>
  <si>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</si>
  <si>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</si>
  <si>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</si>
  <si>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</si>
  <si>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</si>
  <si>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</si>
  <si>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</si>
  <si>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</si>
  <si>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</si>
  <si>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</si>
  <si>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</si>
  <si>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</si>
  <si>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</si>
  <si>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</si>
  <si>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駐車場特別会計</t>
    <phoneticPr fontId="5"/>
  </si>
  <si>
    <t>上水道事業会計</t>
    <phoneticPr fontId="5"/>
  </si>
  <si>
    <t>法適用企業</t>
    <phoneticPr fontId="5"/>
  </si>
  <si>
    <t>下水道事業会計</t>
    <phoneticPr fontId="5"/>
  </si>
  <si>
    <t>病院事業会計</t>
    <phoneticPr fontId="5"/>
  </si>
  <si>
    <t>住宅・工業団地事業特別会計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</si>
  <si>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</si>
  <si>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</si>
  <si>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</si>
  <si>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</si>
  <si>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</si>
  <si>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</si>
  <si>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</si>
  <si>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</si>
  <si>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</si>
  <si>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</si>
  <si>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</si>
  <si>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</si>
  <si>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</si>
  <si>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</si>
  <si>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</si>
  <si>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</si>
  <si>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</si>
  <si>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</si>
  <si>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</si>
  <si>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</si>
  <si>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</si>
  <si>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</si>
  <si>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</si>
  <si>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</si>
  <si>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</si>
  <si>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</si>
  <si>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</si>
  <si>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</si>
  <si>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</si>
  <si>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</si>
  <si>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</si>
  <si>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</si>
  <si>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</si>
  <si>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</si>
  <si>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</si>
  <si>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</si>
  <si>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</si>
  <si>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</si>
  <si>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</si>
  <si>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</si>
  <si>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</si>
  <si>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</si>
  <si>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</si>
  <si>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</si>
  <si>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</si>
  <si>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</si>
  <si>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</si>
  <si>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</si>
  <si>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</si>
  <si>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</si>
  <si>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</si>
  <si>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</si>
  <si>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</si>
  <si>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</si>
  <si>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</si>
  <si>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</si>
  <si>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</si>
  <si>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</si>
  <si>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</si>
  <si>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</si>
  <si>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</si>
  <si>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</si>
  <si>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</si>
  <si>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</si>
  <si>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</si>
  <si>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</si>
  <si>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</si>
  <si>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</si>
  <si>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</si>
  <si>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</si>
  <si>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</si>
  <si>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</si>
  <si>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</si>
  <si>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</si>
  <si>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</si>
  <si>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</si>
  <si>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</si>
  <si>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</si>
  <si>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</si>
  <si>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</si>
  <si>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</si>
  <si>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</si>
  <si>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</si>
  <si>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</si>
  <si>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</si>
  <si>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</si>
  <si>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</si>
  <si>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</si>
  <si>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</si>
  <si>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</si>
  <si>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</si>
  <si>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</si>
  <si>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</si>
  <si>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</si>
  <si>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</si>
  <si>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</si>
  <si>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</si>
  <si>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</si>
  <si>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</si>
  <si>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</si>
  <si>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</si>
  <si>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</si>
  <si>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</si>
  <si>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</si>
  <si>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</si>
  <si>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</si>
  <si>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</si>
  <si>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</si>
  <si>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</si>
  <si>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</si>
  <si>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</si>
  <si>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</si>
  <si>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</si>
  <si>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</si>
  <si>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</si>
  <si>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</si>
  <si>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</si>
  <si>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</si>
  <si>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</si>
  <si>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</si>
  <si>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</si>
  <si>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</si>
  <si>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</si>
  <si>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</si>
  <si>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</si>
  <si>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</si>
  <si>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</si>
  <si>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</si>
  <si>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</si>
  <si>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</si>
  <si>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</si>
  <si>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</si>
  <si>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</si>
  <si>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</si>
  <si>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</si>
  <si>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</si>
  <si>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2.69</t>
  </si>
  <si>
    <t>病院事業会計</t>
  </si>
  <si>
    <t>上水道事業会計</t>
  </si>
  <si>
    <t>住宅・工業団地事業特別会計</t>
  </si>
  <si>
    <t>介護保険特別会計</t>
  </si>
  <si>
    <t>下水道事業会計</t>
  </si>
  <si>
    <t>後期高齢者医療特別会計</t>
  </si>
  <si>
    <t>一般会計</t>
  </si>
  <si>
    <t>農林業者労働災害共済特別会計</t>
  </si>
  <si>
    <t>その他会計（赤字）</t>
  </si>
  <si>
    <t>その他会計（黒字）</t>
  </si>
  <si>
    <t>R02</t>
    <phoneticPr fontId="5"/>
  </si>
  <si>
    <t>R03</t>
    <phoneticPr fontId="5"/>
  </si>
  <si>
    <t>R04</t>
    <phoneticPr fontId="5"/>
  </si>
  <si>
    <t>R05</t>
    <phoneticPr fontId="5"/>
  </si>
  <si>
    <t>R06</t>
    <phoneticPr fontId="5"/>
  </si>
  <si>
    <t>綾部市スポーツ協会</t>
  </si>
  <si>
    <t>綾部市医療公社</t>
  </si>
  <si>
    <t>エフエムあやべ</t>
  </si>
  <si>
    <t>緑土</t>
  </si>
  <si>
    <t>水夢</t>
  </si>
  <si>
    <t>京都府中丹文化事業団</t>
  </si>
  <si>
    <t>農夢</t>
  </si>
  <si>
    <t>20,264</t>
  </si>
  <si>
    <t>20,252</t>
  </si>
  <si>
    <t>13</t>
  </si>
  <si>
    <t>37</t>
  </si>
  <si>
    <t>3</t>
  </si>
  <si>
    <t>2</t>
  </si>
  <si>
    <t>1</t>
  </si>
  <si>
    <t>20,294</t>
  </si>
  <si>
    <t>20,280</t>
  </si>
  <si>
    <t>3,205</t>
  </si>
  <si>
    <t>3,204</t>
  </si>
  <si>
    <t>4,982</t>
  </si>
  <si>
    <t>4,887</t>
  </si>
  <si>
    <t>94</t>
  </si>
  <si>
    <t>711</t>
  </si>
  <si>
    <t>697</t>
  </si>
  <si>
    <t>15</t>
  </si>
  <si>
    <t>14</t>
  </si>
  <si>
    <t>3,465</t>
  </si>
  <si>
    <t>1,687</t>
  </si>
  <si>
    <t>13,646</t>
  </si>
  <si>
    <t>13,334</t>
  </si>
  <si>
    <t>1,722</t>
  </si>
  <si>
    <t>1,009</t>
  </si>
  <si>
    <t>京都府市町村職員退職手当組合</t>
  </si>
  <si>
    <t>京都府自治会館管理組合</t>
  </si>
  <si>
    <t>京都地方税機構</t>
  </si>
  <si>
    <t>京都府後期高齢者医療広域連合（一般会計）</t>
  </si>
  <si>
    <t>京都府後期高齢者医療広域連合（特別会計）</t>
  </si>
  <si>
    <t>京都府住宅新築資金等貸付事業管理組合（一般会計）</t>
  </si>
  <si>
    <t>京都府住宅新築資金等貸付事業管理組合（特別会計）</t>
  </si>
  <si>
    <t>4,064</t>
  </si>
  <si>
    <t>3,765</t>
  </si>
  <si>
    <t>299</t>
  </si>
  <si>
    <t>98</t>
  </si>
  <si>
    <t>96</t>
  </si>
  <si>
    <t>2,645</t>
  </si>
  <si>
    <t>2,643</t>
  </si>
  <si>
    <t>1,731</t>
  </si>
  <si>
    <t>1,681</t>
  </si>
  <si>
    <t>50</t>
  </si>
  <si>
    <t>516</t>
  </si>
  <si>
    <t>431,888</t>
  </si>
  <si>
    <t>423,822</t>
  </si>
  <si>
    <t>8,066</t>
  </si>
  <si>
    <t>87</t>
  </si>
  <si>
    <t>58</t>
  </si>
  <si>
    <t>55</t>
  </si>
  <si>
    <t>51</t>
  </si>
  <si>
    <t>775</t>
  </si>
  <si>
    <t>103</t>
  </si>
  <si>
    <t>672</t>
  </si>
  <si>
    <t>40</t>
  </si>
  <si>
    <t>20</t>
  </si>
  <si>
    <t>6,141</t>
  </si>
  <si>
    <t>17</t>
  </si>
  <si>
    <t>5</t>
  </si>
  <si>
    <t>25</t>
  </si>
  <si>
    <t>35</t>
  </si>
  <si>
    <t>7</t>
  </si>
  <si>
    <t>46</t>
  </si>
  <si>
    <t>245</t>
  </si>
  <si>
    <t>-</t>
    <phoneticPr fontId="2"/>
  </si>
  <si>
    <t>地域振興基金</t>
    <rPh sb="0" eb="6">
      <t>チイキシンコウキキン</t>
    </rPh>
    <phoneticPr fontId="5"/>
  </si>
  <si>
    <t>社会福祉事業基金</t>
    <rPh sb="0" eb="4">
      <t>シャカイフクシ</t>
    </rPh>
    <rPh sb="4" eb="8">
      <t>ジギョウキキン</t>
    </rPh>
    <phoneticPr fontId="5"/>
  </si>
  <si>
    <t>電源立地地域対策基金</t>
    <rPh sb="0" eb="2">
      <t>デンゲン</t>
    </rPh>
    <rPh sb="2" eb="4">
      <t>リッチ</t>
    </rPh>
    <rPh sb="4" eb="6">
      <t>チイキ</t>
    </rPh>
    <rPh sb="6" eb="8">
      <t>タイサク</t>
    </rPh>
    <rPh sb="8" eb="10">
      <t>キキン</t>
    </rPh>
    <phoneticPr fontId="5"/>
  </si>
  <si>
    <t>教育振興基金</t>
    <rPh sb="0" eb="6">
      <t>キョウイクシンコウキキン</t>
    </rPh>
    <phoneticPr fontId="5"/>
  </si>
  <si>
    <t>森林環境譲与税基金</t>
    <rPh sb="0" eb="4">
      <t>シンリンカンキョウ</t>
    </rPh>
    <rPh sb="4" eb="7">
      <t>ジョウヨゼイ</t>
    </rPh>
    <rPh sb="7" eb="9">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</si>
</sst>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69604</c:v>
                </c:pt>
                <c:pt idx="2">
                  <c:v>68410</c:v>
                </c:pt>
                <c:pt idx="3">
                  <c:v>73019</c:v>
                </c:pt>
                <c:pt idx="4">
                  <c:v>76590</c:v>
                </c:pt>
              </c:numCache>
            </c:numRef>
          </c:val>
          <c:smooth val="0"/>
          <c:extLst>
            <c:ext xmlns:c16="http://schemas.microsoft.com/office/drawing/2014/chart" uri="{C3380CC4-5D6E-409C-BE32-E72D297353CC}">
              <c16:uniqueId val="{00000000-F065-457F-969C-6364B3C3D03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48894</c:v>
                </c:pt>
                <c:pt idx="1">
                  <c:v>43014</c:v>
                </c:pt>
                <c:pt idx="2">
                  <c:v>73156</c:v>
                </c:pt>
                <c:pt idx="3">
                  <c:v>96941</c:v>
                </c:pt>
                <c:pt idx="4">
                  <c:v>74003</c:v>
                </c:pt>
              </c:numCache>
            </c:numRef>
          </c:val>
          <c:smooth val="0"/>
          <c:extLst>
            <c:ext xmlns:c16="http://schemas.microsoft.com/office/drawing/2014/chart" uri="{C3380CC4-5D6E-409C-BE32-E72D297353CC}">
              <c16:uniqueId val="{00000001-F065-457F-969C-6364B3C3D03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0.39</c:v>
                </c:pt>
                <c:pt idx="1">
                  <c:v>0.45</c:v>
                </c:pt>
                <c:pt idx="2">
                  <c:v>0.56000000000000005</c:v>
                </c:pt>
                <c:pt idx="3">
                  <c:v>0.66</c:v>
                </c:pt>
                <c:pt idx="4">
                  <c:v>0.04</c:v>
                </c:pt>
              </c:numCache>
            </c:numRef>
          </c:val>
          <c:extLst>
            <c:ext xmlns:c16="http://schemas.microsoft.com/office/drawing/2014/chart" uri="{C3380CC4-5D6E-409C-BE32-E72D297353CC}">
              <c16:uniqueId val="{00000000-8DDB-4A73-B5E3-8B904594E65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18.190000000000001</c:v>
                </c:pt>
                <c:pt idx="1">
                  <c:v>18.05</c:v>
                </c:pt>
                <c:pt idx="2">
                  <c:v>19.899999999999999</c:v>
                </c:pt>
                <c:pt idx="3">
                  <c:v>22.03</c:v>
                </c:pt>
                <c:pt idx="4">
                  <c:v>19.66</c:v>
                </c:pt>
              </c:numCache>
            </c:numRef>
          </c:val>
          <c:extLst>
            <c:ext xmlns:c16="http://schemas.microsoft.com/office/drawing/2014/chart" uri="{C3380CC4-5D6E-409C-BE32-E72D297353CC}">
              <c16:uniqueId val="{00000001-8DDB-4A73-B5E3-8B904594E65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1.0900000000000001</c:v>
                </c:pt>
                <c:pt idx="1">
                  <c:v>0.74</c:v>
                </c:pt>
                <c:pt idx="2">
                  <c:v>1.54</c:v>
                </c:pt>
                <c:pt idx="3">
                  <c:v>2.61</c:v>
                </c:pt>
                <c:pt idx="4">
                  <c:v>-2.69</c:v>
                </c:pt>
              </c:numCache>
            </c:numRef>
          </c:val>
          <c:smooth val="0"/>
          <c:extLst>
            <c:ext xmlns:c16="http://schemas.microsoft.com/office/drawing/2014/chart" uri="{C3380CC4-5D6E-409C-BE32-E72D297353CC}">
              <c16:uniqueId val="{00000002-8DDB-4A73-B5E3-8B904594E65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0.23</c:v>
                </c:pt>
                <c:pt idx="4">
                  <c:v>#N/A</c:v>
                </c:pt>
                <c:pt idx="5">
                  <c:v>0</c:v>
                </c:pt>
                <c:pt idx="6">
                  <c:v>#N/A</c:v>
                </c:pt>
                <c:pt idx="7">
                  <c:v>0.01</c:v>
                </c:pt>
                <c:pt idx="8">
                  <c:v>#N/A</c:v>
                </c:pt>
                <c:pt idx="9">
                  <c:v>0.01</c:v>
                </c:pt>
              </c:numCache>
            </c:numRef>
          </c:val>
          <c:extLst>
            <c:ext xmlns:c16="http://schemas.microsoft.com/office/drawing/2014/chart" uri="{C3380CC4-5D6E-409C-BE32-E72D297353CC}">
              <c16:uniqueId val="{00000000-95DE-4389-A8E5-8D4F760929B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5DE-4389-A8E5-8D4F760929BF}"/>
            </c:ext>
          </c:extLst>
        </c:ser>
        <c:ser>
          <c:idx val="2"/>
          <c:order val="2"/>
          <c:tx>
            <c:strRef>
              <c:f>データシート!$A$29</c:f>
              <c:strCache>
                <c:ptCount val="1"/>
                <c:pt idx="0">
                  <c:v>農林業者労働災害共済特別会計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2-95DE-4389-A8E5-8D4F760929BF}"/>
            </c:ext>
          </c:extLst>
        </c:ser>
        <c:ser>
          <c:idx val="3"/>
          <c:order val="3"/>
          <c:tx>
            <c:strRef>
              <c:f>データシート!$A$30</c:f>
              <c:strCache>
                <c:ptCount val="1"/>
                <c:pt idx="0">
                  <c:v>一般会計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0.39</c:v>
                </c:pt>
                <c:pt idx="2">
                  <c:v>#N/A</c:v>
                </c:pt>
                <c:pt idx="3">
                  <c:v>0.43</c:v>
                </c:pt>
                <c:pt idx="4">
                  <c:v>#N/A</c:v>
                </c:pt>
                <c:pt idx="5">
                  <c:v>0.54</c:v>
                </c:pt>
                <c:pt idx="6">
                  <c:v>#N/A</c:v>
                </c:pt>
                <c:pt idx="7">
                  <c:v>0.64</c:v>
                </c:pt>
                <c:pt idx="8">
                  <c:v>#N/A</c:v>
                </c:pt>
                <c:pt idx="9">
                  <c:v>0.02</c:v>
                </c:pt>
              </c:numCache>
            </c:numRef>
          </c:val>
          <c:extLst>
            <c:ext xmlns:c16="http://schemas.microsoft.com/office/drawing/2014/chart" uri="{C3380CC4-5D6E-409C-BE32-E72D297353CC}">
              <c16:uniqueId val="{00000003-95DE-4389-A8E5-8D4F760929B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0.11</c:v>
                </c:pt>
                <c:pt idx="2">
                  <c:v>#N/A</c:v>
                </c:pt>
                <c:pt idx="3">
                  <c:v>0.09</c:v>
                </c:pt>
                <c:pt idx="4">
                  <c:v>#N/A</c:v>
                </c:pt>
                <c:pt idx="5">
                  <c:v>0.13</c:v>
                </c:pt>
                <c:pt idx="6">
                  <c:v>#N/A</c:v>
                </c:pt>
                <c:pt idx="7">
                  <c:v>0.11</c:v>
                </c:pt>
                <c:pt idx="8">
                  <c:v>#N/A</c:v>
                </c:pt>
                <c:pt idx="9">
                  <c:v>0.13</c:v>
                </c:pt>
              </c:numCache>
            </c:numRef>
          </c:val>
          <c:extLst>
            <c:ext xmlns:c16="http://schemas.microsoft.com/office/drawing/2014/chart" uri="{C3380CC4-5D6E-409C-BE32-E72D297353CC}">
              <c16:uniqueId val="{00000004-95DE-4389-A8E5-8D4F760929BF}"/>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0.53</c:v>
                </c:pt>
                <c:pt idx="2">
                  <c:v>#N/A</c:v>
                </c:pt>
                <c:pt idx="3">
                  <c:v>0.62</c:v>
                </c:pt>
                <c:pt idx="4">
                  <c:v>#N/A</c:v>
                </c:pt>
                <c:pt idx="5">
                  <c:v>0.53</c:v>
                </c:pt>
                <c:pt idx="6">
                  <c:v>#N/A</c:v>
                </c:pt>
                <c:pt idx="7">
                  <c:v>0.35</c:v>
                </c:pt>
                <c:pt idx="8">
                  <c:v>#N/A</c:v>
                </c:pt>
                <c:pt idx="9">
                  <c:v>0.5</c:v>
                </c:pt>
              </c:numCache>
            </c:numRef>
          </c:val>
          <c:extLst>
            <c:ext xmlns:c16="http://schemas.microsoft.com/office/drawing/2014/chart" uri="{C3380CC4-5D6E-409C-BE32-E72D297353CC}">
              <c16:uniqueId val="{00000005-95DE-4389-A8E5-8D4F760929B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0.46</c:v>
                </c:pt>
                <c:pt idx="2">
                  <c:v>#N/A</c:v>
                </c:pt>
                <c:pt idx="3">
                  <c:v>1.05</c:v>
                </c:pt>
                <c:pt idx="4">
                  <c:v>#N/A</c:v>
                </c:pt>
                <c:pt idx="5">
                  <c:v>2.11</c:v>
                </c:pt>
                <c:pt idx="6">
                  <c:v>#N/A</c:v>
                </c:pt>
                <c:pt idx="7">
                  <c:v>1.78</c:v>
                </c:pt>
                <c:pt idx="8">
                  <c:v>#N/A</c:v>
                </c:pt>
                <c:pt idx="9">
                  <c:v>0.9</c:v>
                </c:pt>
              </c:numCache>
            </c:numRef>
          </c:val>
          <c:extLst>
            <c:ext xmlns:c16="http://schemas.microsoft.com/office/drawing/2014/chart" uri="{C3380CC4-5D6E-409C-BE32-E72D297353CC}">
              <c16:uniqueId val="{00000006-95DE-4389-A8E5-8D4F760929BF}"/>
            </c:ext>
          </c:extLst>
        </c:ser>
        <c:ser>
          <c:idx val="7"/>
          <c:order val="7"/>
          <c:tx>
            <c:strRef>
              <c:f>データシート!$A$34</c:f>
              <c:strCache>
                <c:ptCount val="1"/>
                <c:pt idx="0">
                  <c:v>住宅・工業団地事業特別会計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6.64</c:v>
                </c:pt>
                <c:pt idx="2">
                  <c:v>#N/A</c:v>
                </c:pt>
                <c:pt idx="3">
                  <c:v>6.25</c:v>
                </c:pt>
                <c:pt idx="4">
                  <c:v>#N/A</c:v>
                </c:pt>
                <c:pt idx="5">
                  <c:v>6.35</c:v>
                </c:pt>
                <c:pt idx="6">
                  <c:v>#N/A</c:v>
                </c:pt>
                <c:pt idx="7">
                  <c:v>6.51</c:v>
                </c:pt>
                <c:pt idx="8">
                  <c:v>#N/A</c:v>
                </c:pt>
                <c:pt idx="9">
                  <c:v>5.69</c:v>
                </c:pt>
              </c:numCache>
            </c:numRef>
          </c:val>
          <c:extLst>
            <c:ext xmlns:c16="http://schemas.microsoft.com/office/drawing/2014/chart" uri="{C3380CC4-5D6E-409C-BE32-E72D297353CC}">
              <c16:uniqueId val="{00000007-95DE-4389-A8E5-8D4F760929BF}"/>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13.31</c:v>
                </c:pt>
                <c:pt idx="2">
                  <c:v>#N/A</c:v>
                </c:pt>
                <c:pt idx="3">
                  <c:v>13.97</c:v>
                </c:pt>
                <c:pt idx="4">
                  <c:v>#N/A</c:v>
                </c:pt>
                <c:pt idx="5">
                  <c:v>13.14</c:v>
                </c:pt>
                <c:pt idx="6">
                  <c:v>#N/A</c:v>
                </c:pt>
                <c:pt idx="7">
                  <c:v>11.67</c:v>
                </c:pt>
                <c:pt idx="8">
                  <c:v>#N/A</c:v>
                </c:pt>
                <c:pt idx="9">
                  <c:v>10.41</c:v>
                </c:pt>
              </c:numCache>
            </c:numRef>
          </c:val>
          <c:extLst>
            <c:ext xmlns:c16="http://schemas.microsoft.com/office/drawing/2014/chart" uri="{C3380CC4-5D6E-409C-BE32-E72D297353CC}">
              <c16:uniqueId val="{00000008-95DE-4389-A8E5-8D4F760929BF}"/>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19.260000000000002</c:v>
                </c:pt>
                <c:pt idx="2">
                  <c:v>#N/A</c:v>
                </c:pt>
                <c:pt idx="3">
                  <c:v>19.260000000000002</c:v>
                </c:pt>
                <c:pt idx="4">
                  <c:v>#N/A</c:v>
                </c:pt>
                <c:pt idx="5">
                  <c:v>19.7</c:v>
                </c:pt>
                <c:pt idx="6">
                  <c:v>#N/A</c:v>
                </c:pt>
                <c:pt idx="7">
                  <c:v>17.93</c:v>
                </c:pt>
                <c:pt idx="8">
                  <c:v>#N/A</c:v>
                </c:pt>
                <c:pt idx="9">
                  <c:v>15.62</c:v>
                </c:pt>
              </c:numCache>
            </c:numRef>
          </c:val>
          <c:extLst>
            <c:ext xmlns:c16="http://schemas.microsoft.com/office/drawing/2014/chart" uri="{C3380CC4-5D6E-409C-BE32-E72D297353CC}">
              <c16:uniqueId val="{00000009-95DE-4389-A8E5-8D4F760929B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1405</c:v>
                </c:pt>
                <c:pt idx="5">
                  <c:v>1418</c:v>
                </c:pt>
                <c:pt idx="8">
                  <c:v>1420</c:v>
                </c:pt>
                <c:pt idx="11">
                  <c:v>1437</c:v>
                </c:pt>
                <c:pt idx="14">
                  <c:v>1366</c:v>
                </c:pt>
              </c:numCache>
            </c:numRef>
          </c:val>
          <c:extLst>
            <c:ext xmlns:c16="http://schemas.microsoft.com/office/drawing/2014/chart" uri="{C3380CC4-5D6E-409C-BE32-E72D297353CC}">
              <c16:uniqueId val="{00000000-44E0-4726-92AA-11D4F2679A4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4E0-4726-92AA-11D4F2679A4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4E0-4726-92AA-11D4F2679A4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4E0-4726-92AA-11D4F2679A4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967</c:v>
                </c:pt>
                <c:pt idx="3">
                  <c:v>1051</c:v>
                </c:pt>
                <c:pt idx="6">
                  <c:v>1034</c:v>
                </c:pt>
                <c:pt idx="9">
                  <c:v>1037</c:v>
                </c:pt>
                <c:pt idx="12">
                  <c:v>944</c:v>
                </c:pt>
              </c:numCache>
            </c:numRef>
          </c:val>
          <c:extLst>
            <c:ext xmlns:c16="http://schemas.microsoft.com/office/drawing/2014/chart" uri="{C3380CC4-5D6E-409C-BE32-E72D297353CC}">
              <c16:uniqueId val="{00000004-44E0-4726-92AA-11D4F2679A4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4E0-4726-92AA-11D4F2679A4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4E0-4726-92AA-11D4F2679A4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1260</c:v>
                </c:pt>
                <c:pt idx="3">
                  <c:v>1314</c:v>
                </c:pt>
                <c:pt idx="6">
                  <c:v>1355</c:v>
                </c:pt>
                <c:pt idx="9">
                  <c:v>1229</c:v>
                </c:pt>
                <c:pt idx="12">
                  <c:v>1285</c:v>
                </c:pt>
              </c:numCache>
            </c:numRef>
          </c:val>
          <c:extLst>
            <c:ext xmlns:c16="http://schemas.microsoft.com/office/drawing/2014/chart" uri="{C3380CC4-5D6E-409C-BE32-E72D297353CC}">
              <c16:uniqueId val="{00000007-44E0-4726-92AA-11D4F2679A4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822</c:v>
                </c:pt>
                <c:pt idx="2">
                  <c:v>#N/A</c:v>
                </c:pt>
                <c:pt idx="3">
                  <c:v>#N/A</c:v>
                </c:pt>
                <c:pt idx="4">
                  <c:v>947</c:v>
                </c:pt>
                <c:pt idx="5">
                  <c:v>#N/A</c:v>
                </c:pt>
                <c:pt idx="6">
                  <c:v>#N/A</c:v>
                </c:pt>
                <c:pt idx="7">
                  <c:v>969</c:v>
                </c:pt>
                <c:pt idx="8">
                  <c:v>#N/A</c:v>
                </c:pt>
                <c:pt idx="9">
                  <c:v>#N/A</c:v>
                </c:pt>
                <c:pt idx="10">
                  <c:v>829</c:v>
                </c:pt>
                <c:pt idx="11">
                  <c:v>#N/A</c:v>
                </c:pt>
                <c:pt idx="12">
                  <c:v>#N/A</c:v>
                </c:pt>
                <c:pt idx="13">
                  <c:v>863</c:v>
                </c:pt>
                <c:pt idx="14">
                  <c:v>#N/A</c:v>
                </c:pt>
              </c:numCache>
            </c:numRef>
          </c:val>
          <c:smooth val="0"/>
          <c:extLst>
            <c:ext xmlns:c16="http://schemas.microsoft.com/office/drawing/2014/chart" uri="{C3380CC4-5D6E-409C-BE32-E72D297353CC}">
              <c16:uniqueId val="{00000008-44E0-4726-92AA-11D4F2679A4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17715</c:v>
                </c:pt>
                <c:pt idx="5">
                  <c:v>17374</c:v>
                </c:pt>
                <c:pt idx="8">
                  <c:v>17241</c:v>
                </c:pt>
                <c:pt idx="11">
                  <c:v>17393</c:v>
                </c:pt>
                <c:pt idx="14">
                  <c:v>17607</c:v>
                </c:pt>
              </c:numCache>
            </c:numRef>
          </c:val>
          <c:extLst>
            <c:ext xmlns:c16="http://schemas.microsoft.com/office/drawing/2014/chart" uri="{C3380CC4-5D6E-409C-BE32-E72D297353CC}">
              <c16:uniqueId val="{00000000-06F7-4D25-B391-F278FF69313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1203</c:v>
                </c:pt>
                <c:pt idx="5">
                  <c:v>1447</c:v>
                </c:pt>
                <c:pt idx="8">
                  <c:v>1488</c:v>
                </c:pt>
                <c:pt idx="11">
                  <c:v>1180</c:v>
                </c:pt>
                <c:pt idx="14">
                  <c:v>1332</c:v>
                </c:pt>
              </c:numCache>
            </c:numRef>
          </c:val>
          <c:extLst>
            <c:ext xmlns:c16="http://schemas.microsoft.com/office/drawing/2014/chart" uri="{C3380CC4-5D6E-409C-BE32-E72D297353CC}">
              <c16:uniqueId val="{00000001-06F7-4D25-B391-F278FF69313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5355</c:v>
                </c:pt>
                <c:pt idx="5">
                  <c:v>6257</c:v>
                </c:pt>
                <c:pt idx="8">
                  <c:v>6885</c:v>
                </c:pt>
                <c:pt idx="11">
                  <c:v>7337</c:v>
                </c:pt>
                <c:pt idx="14">
                  <c:v>7101</c:v>
                </c:pt>
              </c:numCache>
            </c:numRef>
          </c:val>
          <c:extLst>
            <c:ext xmlns:c16="http://schemas.microsoft.com/office/drawing/2014/chart" uri="{C3380CC4-5D6E-409C-BE32-E72D297353CC}">
              <c16:uniqueId val="{00000002-06F7-4D25-B391-F278FF69313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6F7-4D25-B391-F278FF69313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6F7-4D25-B391-F278FF69313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5</c:v>
                </c:pt>
                <c:pt idx="3">
                  <c:v>1</c:v>
                </c:pt>
                <c:pt idx="6">
                  <c:v>0</c:v>
                </c:pt>
                <c:pt idx="9">
                  <c:v>0</c:v>
                </c:pt>
                <c:pt idx="12">
                  <c:v>0</c:v>
                </c:pt>
              </c:numCache>
            </c:numRef>
          </c:val>
          <c:extLst>
            <c:ext xmlns:c16="http://schemas.microsoft.com/office/drawing/2014/chart" uri="{C3380CC4-5D6E-409C-BE32-E72D297353CC}">
              <c16:uniqueId val="{00000005-06F7-4D25-B391-F278FF69313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2574</c:v>
                </c:pt>
                <c:pt idx="3">
                  <c:v>2573</c:v>
                </c:pt>
                <c:pt idx="6">
                  <c:v>2602</c:v>
                </c:pt>
                <c:pt idx="9">
                  <c:v>2675</c:v>
                </c:pt>
                <c:pt idx="12">
                  <c:v>2619</c:v>
                </c:pt>
              </c:numCache>
            </c:numRef>
          </c:val>
          <c:extLst>
            <c:ext xmlns:c16="http://schemas.microsoft.com/office/drawing/2014/chart" uri="{C3380CC4-5D6E-409C-BE32-E72D297353CC}">
              <c16:uniqueId val="{00000006-06F7-4D25-B391-F278FF69313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6F7-4D25-B391-F278FF69313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17024</c:v>
                </c:pt>
                <c:pt idx="3">
                  <c:v>17197</c:v>
                </c:pt>
                <c:pt idx="6">
                  <c:v>17408</c:v>
                </c:pt>
                <c:pt idx="9">
                  <c:v>16898</c:v>
                </c:pt>
                <c:pt idx="12">
                  <c:v>16030</c:v>
                </c:pt>
              </c:numCache>
            </c:numRef>
          </c:val>
          <c:extLst>
            <c:ext xmlns:c16="http://schemas.microsoft.com/office/drawing/2014/chart" uri="{C3380CC4-5D6E-409C-BE32-E72D297353CC}">
              <c16:uniqueId val="{00000008-06F7-4D25-B391-F278FF69313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6F7-4D25-B391-F278FF69313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14352</c:v>
                </c:pt>
                <c:pt idx="3">
                  <c:v>14105</c:v>
                </c:pt>
                <c:pt idx="6">
                  <c:v>14131</c:v>
                </c:pt>
                <c:pt idx="9">
                  <c:v>14842</c:v>
                </c:pt>
                <c:pt idx="12">
                  <c:v>15416</c:v>
                </c:pt>
              </c:numCache>
            </c:numRef>
          </c:val>
          <c:extLst>
            <c:ext xmlns:c16="http://schemas.microsoft.com/office/drawing/2014/chart" uri="{C3380CC4-5D6E-409C-BE32-E72D297353CC}">
              <c16:uniqueId val="{0000000A-06F7-4D25-B391-F278FF69313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9681</c:v>
                </c:pt>
                <c:pt idx="2">
                  <c:v>#N/A</c:v>
                </c:pt>
                <c:pt idx="3">
                  <c:v>#N/A</c:v>
                </c:pt>
                <c:pt idx="4">
                  <c:v>8798</c:v>
                </c:pt>
                <c:pt idx="5">
                  <c:v>#N/A</c:v>
                </c:pt>
                <c:pt idx="6">
                  <c:v>#N/A</c:v>
                </c:pt>
                <c:pt idx="7">
                  <c:v>8526</c:v>
                </c:pt>
                <c:pt idx="8">
                  <c:v>#N/A</c:v>
                </c:pt>
                <c:pt idx="9">
                  <c:v>#N/A</c:v>
                </c:pt>
                <c:pt idx="10">
                  <c:v>8505</c:v>
                </c:pt>
                <c:pt idx="11">
                  <c:v>#N/A</c:v>
                </c:pt>
                <c:pt idx="12">
                  <c:v>#N/A</c:v>
                </c:pt>
                <c:pt idx="13">
                  <c:v>8025</c:v>
                </c:pt>
                <c:pt idx="14">
                  <c:v>#N/A</c:v>
                </c:pt>
              </c:numCache>
            </c:numRef>
          </c:val>
          <c:smooth val="0"/>
          <c:extLst>
            <c:ext xmlns:c16="http://schemas.microsoft.com/office/drawing/2014/chart" uri="{C3380CC4-5D6E-409C-BE32-E72D297353CC}">
              <c16:uniqueId val="{0000000B-06F7-4D25-B391-F278FF69313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2003</c:v>
                </c:pt>
                <c:pt idx="1">
                  <c:v>2259</c:v>
                </c:pt>
                <c:pt idx="2">
                  <c:v>2044</c:v>
                </c:pt>
              </c:numCache>
            </c:numRef>
          </c:val>
          <c:extLst>
            <c:ext xmlns:c16="http://schemas.microsoft.com/office/drawing/2014/chart" uri="{C3380CC4-5D6E-409C-BE32-E72D297353CC}">
              <c16:uniqueId val="{00000000-F927-4878-9F91-4713CFFAEB7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733</c:v>
                </c:pt>
                <c:pt idx="1">
                  <c:v>777</c:v>
                </c:pt>
                <c:pt idx="2">
                  <c:v>809</c:v>
                </c:pt>
              </c:numCache>
            </c:numRef>
          </c:val>
          <c:extLst>
            <c:ext xmlns:c16="http://schemas.microsoft.com/office/drawing/2014/chart" uri="{C3380CC4-5D6E-409C-BE32-E72D297353CC}">
              <c16:uniqueId val="{00000001-F927-4878-9F91-4713CFFAEB7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3518</c:v>
                </c:pt>
                <c:pt idx="1">
                  <c:v>3540</c:v>
                </c:pt>
                <c:pt idx="2">
                  <c:v>3419</c:v>
                </c:pt>
              </c:numCache>
            </c:numRef>
          </c:val>
          <c:extLst>
            <c:ext xmlns:c16="http://schemas.microsoft.com/office/drawing/2014/chart" uri="{C3380CC4-5D6E-409C-BE32-E72D297353CC}">
              <c16:uniqueId val="{00000002-F927-4878-9F91-4713CFFAEB7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京都府綾部市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公営企業債の元利償還金に対する繰入金については減となったものの、過去に発行した地方債の償還が開始したこと等により、元利償還金が増となったことで、実質公債費比率の分子は前年度比</a:t>
          </a:r>
          <a:r>
            <a:rPr kumimoji="1" lang="en-US" altLang="ja-JP" sz="1400">
              <a:latin typeface="ＭＳ ゴシック" pitchFamily="49" charset="-128"/>
              <a:ea typeface="ＭＳ ゴシック" pitchFamily="49" charset="-128"/>
            </a:rPr>
            <a:t>4.1</a:t>
          </a:r>
          <a:r>
            <a:rPr kumimoji="1" lang="ja-JP" altLang="en-US" sz="1400">
              <a:latin typeface="ＭＳ ゴシック" pitchFamily="49" charset="-128"/>
              <a:ea typeface="ＭＳ ゴシック" pitchFamily="49" charset="-128"/>
            </a:rPr>
            <a:t>％の増となった。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今後も引き続き、実施すべき建設事業を厳選し、地方債発行の額の抑制に努める。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京都府綾部市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将来負担比率の分子は、前年度比</a:t>
          </a:r>
          <a:r>
            <a:rPr kumimoji="1" lang="en-US" altLang="ja-JP" sz="1400">
              <a:latin typeface="ＭＳ ゴシック" pitchFamily="49" charset="-128"/>
              <a:ea typeface="ＭＳ ゴシック" pitchFamily="49" charset="-128"/>
            </a:rPr>
            <a:t>5.6</a:t>
          </a:r>
          <a:r>
            <a:rPr kumimoji="1" lang="ja-JP" altLang="en-US" sz="1400">
              <a:latin typeface="ＭＳ ゴシック" pitchFamily="49" charset="-128"/>
              <a:ea typeface="ＭＳ ゴシック" pitchFamily="49" charset="-128"/>
            </a:rPr>
            <a:t>％の減となった。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これは、地方債の発行により地方債の現在高が増、充当可能基金が減となったものの、公営企業債等繰入見込額の減や退職手当負担見込額が減となったことが主な要因である。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施設の老朽化に伴う建設事業に係る起債も見込まれるため、中長期的な見通しのもと計画的に事業を実施し、地方債発行の抑制に努めるとともに、適正な使用料設定等により下水道事業の経営改善を図っ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京都府綾部市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年度末基金残高から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最も減額の大きかった基金は財政調整基金で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百万円の減、次に減額の大きかった基金は地域振興基金で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一方、増額の大きかった基金は文化振興基金で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ずれの基金においても、条例に基づき積立て、保管、運用、取崩し等適切に執行し、その基金の設置目的に従い、十分な事業効果が得られるよう有効活用に努め、中長期の財政収支見通しに基づき、計画的な積立て、処分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：地域の振興に要する経費に充てるため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・社会福祉事業基金　　：社会福祉事業の推進を図るため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・電源立地地域対策基金：公共用施設の整備及び運営、地域活性化事業等に要する経費の財源に充てるため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　　　　：教育の振興を目的とし、育英事業に要する経費に充てるため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：森林の整備及びその促進のための施策に要する経費に充てるため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：寄附金や財産売払収入等を財源に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百万円を積み立てたが、あやべ応援寄附金事業やハート交流センター整備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事業等に充当するため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・社会福祉事業基金　　：寄附金等を財源に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百万円を積み立てたが、児童福祉法施工事務費や人権福祉センター改修事業等に充当する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・電源立地地域対策基金：電源立地地域対策補助金等を財源として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百万円を積み立てたが、ごみ収集事業やクリーンセンター大規模改</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修事業等に充当するため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　　　　：飛び立て！中学生海外派遣事業や育英事業等に充当するため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百万円を取り崩したが、寄附金等を財源に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万円を積み立てたことにより、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：森林環境譲与税等を財源に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いずれの基金においても、条例に基づき積立て、保管、運用、取崩し等を適切に執行し、その基金の設置目的に従い、十分な事業効果が</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得られるよう有効活用に努め、中長期の財政収支見通しに基づき、計画的な積立て、処分を図っていく。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年度からの繰越金、利子及び取崩しの収支差額をあわせて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取崩しが必要となった主な要因は、給与改定や会計年度任用職員経費の増に伴う人件費の増である。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変動等により財源が不足する事態や、いつ起きるか分からない災害等の突発的な歳出増に備えるため、一定の基金を保有する必要がある。過去の災害による実績や他団体等との比較を踏まえつつ、将来を見据えた持続可能な行財政運営を行っていくため、更なる行財政健全化に取り組み、基金の確保に努めることが重要である。また、定員管理の適正化に努めるとともに、働き方改革とあわせた人件費の抑制について取り組む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年度の臨時財政対策債の償還に要する経費として追加交付された普通交付税及び取崩しの収支差額をあわせて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百万円を基金に積み立てたことによる増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年度は、地方債元金償還費に充当するため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今後も、公共施設マネジメントの推進による公共施設の大規模改修等の進捗により、投資的経費に係る市債の償還額の増加も懸念されることから、地方債現在高の状況や公債費負担の今後の見通しを考慮しつつ、計画的な積立て等について検討す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京都府綾部市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31,072
30,254
347.10
20,293,681
20,280,376
3,713
10,393,602
15,416,197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87.9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類似団体平均を下回り、</a:t>
          </a:r>
          <a:r>
            <a:rPr kumimoji="1" lang="en-US" altLang="ja-JP" sz="1300">
              <a:latin typeface="ＭＳ Ｐゴシック" panose="020B0600070205080204" pitchFamily="50" charset="-128"/>
              <a:ea typeface="ＭＳ Ｐゴシック" panose="020B0600070205080204" pitchFamily="50" charset="-128"/>
            </a:rPr>
            <a:t>0.49</a:t>
          </a:r>
          <a:r>
            <a:rPr kumimoji="1" lang="ja-JP" altLang="en-US" sz="1300">
              <a:latin typeface="ＭＳ Ｐゴシック" panose="020B0600070205080204" pitchFamily="50" charset="-128"/>
              <a:ea typeface="ＭＳ Ｐゴシック" panose="020B0600070205080204" pitchFamily="50" charset="-128"/>
            </a:rPr>
            <a:t>ポイントで前年度から増加している。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今後も引き続き財政基盤強化のため、継続的・定期的な使用料等の見直しの検討や、市税の安定的な歳入確保に努めるとともに、財政の健全化を図る必要がある。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5292</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2061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5292</xdr:rowOff>
    </xdr:from>
    <xdr:to>
      <xdr:col>15</xdr:col>
      <xdr:colOff>82550</xdr:colOff>
      <xdr:row>42</xdr:row>
      <xdr:rowOff>25400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061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136525</xdr:rowOff>
    </xdr:from>
    <xdr:to>
      <xdr:col>11</xdr:col>
      <xdr:colOff>31750</xdr:colOff>
      <xdr:row>42</xdr:row>
      <xdr:rowOff>5292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659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125942</xdr:rowOff>
    </xdr:from>
    <xdr:to>
      <xdr:col>23</xdr:col>
      <xdr:colOff>184150</xdr:colOff>
      <xdr:row>42</xdr:row>
      <xdr:rowOff>56092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98019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125942</xdr:rowOff>
    </xdr:from>
    <xdr:to>
      <xdr:col>11</xdr:col>
      <xdr:colOff>82550</xdr:colOff>
      <xdr:row>42</xdr:row>
      <xdr:rowOff>56092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26052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歳入面において、市税について、定額減税の減収分が特例交付金で補填されたものの、全体としては減となったことに加え、臨時財政対策債が前年度比</a:t>
          </a:r>
          <a:r>
            <a:rPr kumimoji="1" lang="en-US" altLang="ja-JP" sz="1300">
              <a:latin typeface="ＭＳ Ｐゴシック" panose="020B0600070205080204" pitchFamily="50" charset="-128"/>
              <a:ea typeface="ＭＳ Ｐゴシック" panose="020B0600070205080204" pitchFamily="50" charset="-128"/>
            </a:rPr>
            <a:t>52.9</a:t>
          </a:r>
          <a:r>
            <a:rPr kumimoji="1" lang="ja-JP" altLang="en-US" sz="1300">
              <a:latin typeface="ＭＳ Ｐゴシック" panose="020B0600070205080204" pitchFamily="50" charset="-128"/>
              <a:ea typeface="ＭＳ Ｐゴシック" panose="020B0600070205080204" pitchFamily="50" charset="-128"/>
            </a:rPr>
            <a:t>％の減となったことや、歳出面において、給与改定や職員数の増により人件費が前年度比一般財源ベースで</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％増となったこと等により、前年度から</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％増加し、類似団体平均を</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今後も厳しい財政状況が続き、年々経常的な経費が増加していくことが予測されるため、「第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次綾部市総合計画」及び「第</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次綾部市行財政健全化の取組」に基づき、更なる経費の見直しを図る必要がある。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130387</xdr:rowOff>
    </xdr:from>
    <xdr:to>
      <xdr:col>23</xdr:col>
      <xdr:colOff>133350</xdr:colOff>
      <xdr:row>65</xdr:row>
      <xdr:rowOff>125306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31737"/>
          <a:ext cx="838200" cy="33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160460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25823</xdr:rowOff>
    </xdr:from>
    <xdr:to>
      <xdr:col>19</xdr:col>
      <xdr:colOff>133350</xdr:colOff>
      <xdr:row>63</xdr:row>
      <xdr:rowOff>130387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2717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135467</xdr:rowOff>
    </xdr:from>
    <xdr:to>
      <xdr:col>15</xdr:col>
      <xdr:colOff>82550</xdr:colOff>
      <xdr:row>63</xdr:row>
      <xdr:rowOff>25823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593917"/>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135467</xdr:rowOff>
    </xdr:from>
    <xdr:to>
      <xdr:col>11</xdr:col>
      <xdr:colOff>31750</xdr:colOff>
      <xdr:row>64</xdr:row>
      <xdr:rowOff>103717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93917"/>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143933</xdr:rowOff>
    </xdr:from>
    <xdr:to>
      <xdr:col>7</xdr:col>
      <xdr:colOff>31750</xdr:colOff>
      <xdr:row>64</xdr:row>
      <xdr:rowOff>74083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84260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74506</xdr:rowOff>
    </xdr:from>
    <xdr:to>
      <xdr:col>23</xdr:col>
      <xdr:colOff>184150</xdr:colOff>
      <xdr:row>66</xdr:row>
      <xdr:rowOff>4656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46583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79587</xdr:rowOff>
    </xdr:from>
    <xdr:to>
      <xdr:col>19</xdr:col>
      <xdr:colOff>184150</xdr:colOff>
      <xdr:row>64</xdr:row>
      <xdr:rowOff>9737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19914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4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146473</xdr:rowOff>
    </xdr:from>
    <xdr:to>
      <xdr:col>15</xdr:col>
      <xdr:colOff>133350</xdr:colOff>
      <xdr:row>63</xdr:row>
      <xdr:rowOff>76623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86800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84667</xdr:rowOff>
    </xdr:from>
    <xdr:to>
      <xdr:col>11</xdr:col>
      <xdr:colOff>82550</xdr:colOff>
      <xdr:row>62</xdr:row>
      <xdr:rowOff>14817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171044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[236,728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人当たり人件費・物件費等決算額は前年度比</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％の増となり、類似団体平均を上回っている。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人件費は給与改定等による職員給与費の増等により前年度比</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％の増となった。また、物件費においては、新図書館整備事業及び販売促進キャンペーン事業が皆減となったものの、給食調理業務委託経費等の増により前年度比</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今後も、職員数の適正化に努めるとともに、働き方改革と合わせた人件費の抑制、物件費等についても徹底した経費の削減に取り組む必要がある。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46872</xdr:rowOff>
    </xdr:from>
    <xdr:to>
      <xdr:col>23</xdr:col>
      <xdr:colOff>133350</xdr:colOff>
      <xdr:row>84</xdr:row>
      <xdr:rowOff>139150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48672"/>
          <a:ext cx="838200" cy="9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6068</xdr:rowOff>
    </xdr:from>
    <xdr:to>
      <xdr:col>19</xdr:col>
      <xdr:colOff>133350</xdr:colOff>
      <xdr:row>84</xdr:row>
      <xdr:rowOff>46872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07868"/>
          <a:ext cx="889000" cy="4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126555</xdr:rowOff>
    </xdr:from>
    <xdr:to>
      <xdr:col>15</xdr:col>
      <xdr:colOff>82550</xdr:colOff>
      <xdr:row>84</xdr:row>
      <xdr:rowOff>6068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56905"/>
          <a:ext cx="889000" cy="5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75318</xdr:rowOff>
    </xdr:from>
    <xdr:to>
      <xdr:col>11</xdr:col>
      <xdr:colOff>31750</xdr:colOff>
      <xdr:row>83</xdr:row>
      <xdr:rowOff>126555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05668"/>
          <a:ext cx="889000" cy="5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58609</xdr:rowOff>
    </xdr:from>
    <xdr:to>
      <xdr:col>7</xdr:col>
      <xdr:colOff>31750</xdr:colOff>
      <xdr:row>83</xdr:row>
      <xdr:rowOff>160209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8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144986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37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88350</xdr:rowOff>
    </xdr:from>
    <xdr:to>
      <xdr:col>23</xdr:col>
      <xdr:colOff>184150</xdr:colOff>
      <xdr:row>85</xdr:row>
      <xdr:rowOff>18500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9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60427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6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167522</xdr:rowOff>
    </xdr:from>
    <xdr:to>
      <xdr:col>19</xdr:col>
      <xdr:colOff>184150</xdr:colOff>
      <xdr:row>84</xdr:row>
      <xdr:rowOff>97672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82449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8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126718</xdr:rowOff>
    </xdr:from>
    <xdr:to>
      <xdr:col>15</xdr:col>
      <xdr:colOff>133350</xdr:colOff>
      <xdr:row>84</xdr:row>
      <xdr:rowOff>56868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5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41645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43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75755</xdr:rowOff>
    </xdr:from>
    <xdr:to>
      <xdr:col>11</xdr:col>
      <xdr:colOff>82550</xdr:colOff>
      <xdr:row>84</xdr:row>
      <xdr:rowOff>5905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0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162132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9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24518</xdr:rowOff>
    </xdr:from>
    <xdr:to>
      <xdr:col>7</xdr:col>
      <xdr:colOff>31750</xdr:colOff>
      <xdr:row>83</xdr:row>
      <xdr:rowOff>126118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5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136295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2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97.9</a:t>
          </a:r>
          <a:r>
            <a:rPr kumimoji="1" lang="ja-JP" altLang="en-US" sz="1300">
              <a:latin typeface="ＭＳ Ｐゴシック" panose="020B0600070205080204" pitchFamily="50" charset="-128"/>
              <a:ea typeface="ＭＳ Ｐゴシック" panose="020B0600070205080204" pitchFamily="50" charset="-128"/>
            </a:rPr>
            <a:t>ポイントで、ほぼ類似団体平均並みで推移している。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今後も国家公務員給与に準拠することとし、引き続き給与の適正化に努める。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86</xdr:row>
      <xdr:rowOff>15421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4288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85</xdr:row>
      <xdr:rowOff>169636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256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32657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256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86</xdr:row>
      <xdr:rowOff>32657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428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136071</xdr:rowOff>
    </xdr:from>
    <xdr:to>
      <xdr:col>81</xdr:col>
      <xdr:colOff>95250</xdr:colOff>
      <xdr:row>86</xdr:row>
      <xdr:rowOff>66221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108148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8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研修の充実や庁内情報化の推進、人事評価制度の活用等により、職員の能力向上を図るとともに、定数管理に努めているが、人口減少等により人口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a:t>
          </a:r>
          <a:r>
            <a:rPr kumimoji="1" lang="en-US" altLang="ja-JP" sz="1300">
              <a:latin typeface="ＭＳ Ｐゴシック" panose="020B0600070205080204" pitchFamily="50" charset="-128"/>
              <a:ea typeface="ＭＳ Ｐゴシック" panose="020B0600070205080204" pitchFamily="50" charset="-128"/>
            </a:rPr>
            <a:t>11.75</a:t>
          </a:r>
          <a:r>
            <a:rPr kumimoji="1" lang="ja-JP" altLang="en-US" sz="1300">
              <a:latin typeface="ＭＳ Ｐゴシック" panose="020B0600070205080204" pitchFamily="50" charset="-128"/>
              <a:ea typeface="ＭＳ Ｐゴシック" panose="020B0600070205080204" pitchFamily="50" charset="-128"/>
            </a:rPr>
            <a:t>人となり、類似団体平均を上回っている。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引き続き、組織体制の合理化や適正な人員配置を図り、定員管理に努める。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66040</xdr:rowOff>
    </xdr:from>
    <xdr:to>
      <xdr:col>81</xdr:col>
      <xdr:colOff>44450</xdr:colOff>
      <xdr:row>63</xdr:row>
      <xdr:rowOff>137281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67390"/>
          <a:ext cx="838200" cy="7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16631</xdr:rowOff>
    </xdr:from>
    <xdr:to>
      <xdr:col>77</xdr:col>
      <xdr:colOff>44450</xdr:colOff>
      <xdr:row>63</xdr:row>
      <xdr:rowOff>66040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17981"/>
          <a:ext cx="889000" cy="4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544</xdr:rowOff>
    </xdr:from>
    <xdr:to>
      <xdr:col>72</xdr:col>
      <xdr:colOff>203200</xdr:colOff>
      <xdr:row>63</xdr:row>
      <xdr:rowOff>16631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01894"/>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154759</xdr:rowOff>
    </xdr:from>
    <xdr:to>
      <xdr:col>68</xdr:col>
      <xdr:colOff>152400</xdr:colOff>
      <xdr:row>63</xdr:row>
      <xdr:rowOff>544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8465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86723</xdr:rowOff>
    </xdr:from>
    <xdr:to>
      <xdr:col>64</xdr:col>
      <xdr:colOff>152400</xdr:colOff>
      <xdr:row>63</xdr:row>
      <xdr:rowOff>16873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27050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8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86481</xdr:rowOff>
    </xdr:from>
    <xdr:to>
      <xdr:col>81</xdr:col>
      <xdr:colOff>95250</xdr:colOff>
      <xdr:row>64</xdr:row>
      <xdr:rowOff>16631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8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58558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59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15240</xdr:rowOff>
    </xdr:from>
    <xdr:to>
      <xdr:col>77</xdr:col>
      <xdr:colOff>95250</xdr:colOff>
      <xdr:row>63</xdr:row>
      <xdr:rowOff>116840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101617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90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137281</xdr:rowOff>
    </xdr:from>
    <xdr:to>
      <xdr:col>73</xdr:col>
      <xdr:colOff>44450</xdr:colOff>
      <xdr:row>63</xdr:row>
      <xdr:rowOff>67431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6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52208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5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121194</xdr:rowOff>
    </xdr:from>
    <xdr:to>
      <xdr:col>68</xdr:col>
      <xdr:colOff>203200</xdr:colOff>
      <xdr:row>63</xdr:row>
      <xdr:rowOff>51344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36121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103959</xdr:rowOff>
    </xdr:from>
    <xdr:to>
      <xdr:col>64</xdr:col>
      <xdr:colOff>152400</xdr:colOff>
      <xdr:row>63</xdr:row>
      <xdr:rowOff>34109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3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18886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20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ポイント減少したものの、前年度に続き、類似団体平均を上回った。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この比率は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か年平均で算定されるもので、今回の減少は、令和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年度に比べ元利償還金の額が</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％の減、標準税収入額等が</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％の増となったことが要因である。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中長期的な見通しのもと計画的に事業を実施し、地方債発行の抑制に努める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41</xdr:row>
      <xdr:rowOff>129822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105650"/>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129822</xdr:rowOff>
    </xdr:from>
    <xdr:to>
      <xdr:col>77</xdr:col>
      <xdr:colOff>44450</xdr:colOff>
      <xdr:row>41</xdr:row>
      <xdr:rowOff>143228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1592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62795</xdr:rowOff>
    </xdr:from>
    <xdr:to>
      <xdr:col>72</xdr:col>
      <xdr:colOff>203200</xdr:colOff>
      <xdr:row>41</xdr:row>
      <xdr:rowOff>143228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09224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140405</xdr:rowOff>
    </xdr:from>
    <xdr:to>
      <xdr:col>68</xdr:col>
      <xdr:colOff>152400</xdr:colOff>
      <xdr:row>41</xdr:row>
      <xdr:rowOff>62795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99840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103011</xdr:rowOff>
    </xdr:from>
    <xdr:to>
      <xdr:col>64</xdr:col>
      <xdr:colOff>152400</xdr:colOff>
      <xdr:row>41</xdr:row>
      <xdr:rowOff>33161</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17938</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168927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2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79022</xdr:rowOff>
    </xdr:from>
    <xdr:to>
      <xdr:col>77</xdr:col>
      <xdr:colOff>95250</xdr:colOff>
      <xdr:row>42</xdr:row>
      <xdr:rowOff>9172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165399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9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92428</xdr:rowOff>
    </xdr:from>
    <xdr:to>
      <xdr:col>73</xdr:col>
      <xdr:colOff>44450</xdr:colOff>
      <xdr:row>42</xdr:row>
      <xdr:rowOff>22578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7355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11995</xdr:rowOff>
    </xdr:from>
    <xdr:to>
      <xdr:col>68</xdr:col>
      <xdr:colOff>203200</xdr:colOff>
      <xdr:row>41</xdr:row>
      <xdr:rowOff>113595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98372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89605</xdr:rowOff>
    </xdr:from>
    <xdr:to>
      <xdr:col>64</xdr:col>
      <xdr:colOff>152400</xdr:colOff>
      <xdr:row>41</xdr:row>
      <xdr:rowOff>19755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29932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a:t>
          </a:r>
          <a:r>
            <a:rPr kumimoji="1" lang="en-US" altLang="ja-JP" sz="1300">
              <a:latin typeface="ＭＳ Ｐゴシック" panose="020B0600070205080204" pitchFamily="50" charset="-128"/>
              <a:ea typeface="ＭＳ Ｐゴシック" panose="020B0600070205080204" pitchFamily="50" charset="-128"/>
            </a:rPr>
            <a:t>87.9</a:t>
          </a:r>
          <a:r>
            <a:rPr kumimoji="1" lang="ja-JP" altLang="en-US" sz="1300">
              <a:latin typeface="ＭＳ Ｐゴシック" panose="020B0600070205080204" pitchFamily="50" charset="-128"/>
              <a:ea typeface="ＭＳ Ｐゴシック" panose="020B0600070205080204" pitchFamily="50" charset="-128"/>
            </a:rPr>
            <a:t>％と類似団体平均を大きく上回っている。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地方債の発行による地方債の現在高が増、充当可能基金が減となったものの、公営企業債等繰入見込額の減や退職手当負担見込額の減により、前年度から</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施設の老朽化に伴う建設事業に係る起債も見込まれるため、中長期的な見通しのもと計画的に事業を実施し、地方債発行の抑制に努めるとともに、適正な使用料設定等により下水道事業の経営改善を図っていく必要があ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132105</xdr:rowOff>
    </xdr:from>
    <xdr:to>
      <xdr:col>81</xdr:col>
      <xdr:colOff>44450</xdr:colOff>
      <xdr:row>16</xdr:row>
      <xdr:rowOff>169748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875305"/>
          <a:ext cx="8382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94226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23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169748</xdr:rowOff>
    </xdr:from>
    <xdr:to>
      <xdr:col>77</xdr:col>
      <xdr:colOff>44450</xdr:colOff>
      <xdr:row>17</xdr:row>
      <xdr:rowOff>8915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912948"/>
          <a:ext cx="8890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8915</xdr:rowOff>
    </xdr:from>
    <xdr:to>
      <xdr:col>72</xdr:col>
      <xdr:colOff>203200</xdr:colOff>
      <xdr:row>17</xdr:row>
      <xdr:rowOff>11328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923565"/>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11328</xdr:rowOff>
    </xdr:from>
    <xdr:to>
      <xdr:col>68</xdr:col>
      <xdr:colOff>152400</xdr:colOff>
      <xdr:row>17</xdr:row>
      <xdr:rowOff>85649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925978"/>
          <a:ext cx="889000" cy="7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122580</xdr:rowOff>
    </xdr:from>
    <xdr:to>
      <xdr:col>68</xdr:col>
      <xdr:colOff>203200</xdr:colOff>
      <xdr:row>15</xdr:row>
      <xdr:rowOff>52730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28829</xdr:rowOff>
    </xdr:from>
    <xdr:to>
      <xdr:col>64</xdr:col>
      <xdr:colOff>152400</xdr:colOff>
      <xdr:row>15</xdr:row>
      <xdr:rowOff>130429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140606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81305</xdr:rowOff>
    </xdr:from>
    <xdr:to>
      <xdr:col>81</xdr:col>
      <xdr:colOff>95250</xdr:colOff>
      <xdr:row>17</xdr:row>
      <xdr:rowOff>11455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82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53382</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9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118948</xdr:rowOff>
    </xdr:from>
    <xdr:to>
      <xdr:col>77</xdr:col>
      <xdr:colOff>95250</xdr:colOff>
      <xdr:row>17</xdr:row>
      <xdr:rowOff>49098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86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33875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948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129565</xdr:rowOff>
    </xdr:from>
    <xdr:to>
      <xdr:col>73</xdr:col>
      <xdr:colOff>44450</xdr:colOff>
      <xdr:row>17</xdr:row>
      <xdr:rowOff>59715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7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44492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959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131978</xdr:rowOff>
    </xdr:from>
    <xdr:to>
      <xdr:col>68</xdr:col>
      <xdr:colOff>203200</xdr:colOff>
      <xdr:row>17</xdr:row>
      <xdr:rowOff>62128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87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46905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96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34849</xdr:rowOff>
    </xdr:from>
    <xdr:to>
      <xdr:col>64</xdr:col>
      <xdr:colOff>152400</xdr:colOff>
      <xdr:row>17</xdr:row>
      <xdr:rowOff>136449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4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121226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3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京都府綾部市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31,072
30,254
347.10
20,293,681
20,280,376
3,713
10,393,602
15,416,197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87.9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人件費については、類似団体平均を上回っている。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令和</a:t>
          </a:r>
          <a:r>
            <a:rPr kumimoji="1" lang="en-US" altLang="ja-JP" sz="1300" baseline="0">
              <a:latin typeface="ＭＳ Ｐゴシック" panose="020B0600070205080204" pitchFamily="50" charset="-128"/>
              <a:ea typeface="ＭＳ Ｐゴシック" panose="020B0600070205080204" pitchFamily="50" charset="-128"/>
            </a:rPr>
            <a:t>6</a:t>
          </a:r>
          <a:r>
            <a:rPr kumimoji="1" lang="ja-JP" altLang="en-US" sz="1300" baseline="0">
              <a:latin typeface="ＭＳ Ｐゴシック" panose="020B0600070205080204" pitchFamily="50" charset="-128"/>
              <a:ea typeface="ＭＳ Ｐゴシック" panose="020B0600070205080204" pitchFamily="50" charset="-128"/>
            </a:rPr>
            <a:t>年度は、給与改定や会計年度任用職員経費の増により前年度比</a:t>
          </a:r>
          <a:r>
            <a:rPr kumimoji="1" lang="en-US" altLang="ja-JP" sz="1300" baseline="0">
              <a:latin typeface="ＭＳ Ｐゴシック" panose="020B0600070205080204" pitchFamily="50" charset="-128"/>
              <a:ea typeface="ＭＳ Ｐゴシック" panose="020B0600070205080204" pitchFamily="50" charset="-128"/>
            </a:rPr>
            <a:t>1.9</a:t>
          </a:r>
          <a:r>
            <a:rPr kumimoji="1" lang="ja-JP" altLang="en-US" sz="1300" baseline="0">
              <a:latin typeface="ＭＳ Ｐゴシック" panose="020B0600070205080204" pitchFamily="50" charset="-128"/>
              <a:ea typeface="ＭＳ Ｐゴシック" panose="020B0600070205080204" pitchFamily="50" charset="-128"/>
            </a:rPr>
            <a:t>ポイントの増となり、依然として高い値で推移している。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今後も定員管理の適正化に努めるとともに、働き方改革とあわせた人件費の抑制について取り組む必要がある。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20320</xdr:rowOff>
    </xdr:from>
    <xdr:to>
      <xdr:col>24</xdr:col>
      <xdr:colOff>25400</xdr:colOff>
      <xdr:row>40</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87832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100330</xdr:rowOff>
    </xdr:from>
    <xdr:to>
      <xdr:col>19</xdr:col>
      <xdr:colOff>187325</xdr:colOff>
      <xdr:row>40</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868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16510</xdr:rowOff>
    </xdr:from>
    <xdr:to>
      <xdr:col>15</xdr:col>
      <xdr:colOff>98425</xdr:colOff>
      <xdr:row>39</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7030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16510</xdr:rowOff>
    </xdr:from>
    <xdr:to>
      <xdr:col>11</xdr:col>
      <xdr:colOff>9525</xdr:colOff>
      <xdr:row>39</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7030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114300</xdr:rowOff>
    </xdr:from>
    <xdr:to>
      <xdr:col>24</xdr:col>
      <xdr:colOff>76200</xdr:colOff>
      <xdr:row>41</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22877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140970</xdr:rowOff>
    </xdr:from>
    <xdr:to>
      <xdr:col>20</xdr:col>
      <xdr:colOff>38100</xdr:colOff>
      <xdr:row>40</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55897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1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49530</xdr:rowOff>
    </xdr:from>
    <xdr:to>
      <xdr:col>15</xdr:col>
      <xdr:colOff>149225</xdr:colOff>
      <xdr:row>39</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135907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2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137160</xdr:rowOff>
    </xdr:from>
    <xdr:to>
      <xdr:col>11</xdr:col>
      <xdr:colOff>60325</xdr:colOff>
      <xdr:row>39</xdr:row>
      <xdr:rowOff>67310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52087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110490</xdr:rowOff>
    </xdr:from>
    <xdr:to>
      <xdr:col>6</xdr:col>
      <xdr:colOff>171450</xdr:colOff>
      <xdr:row>40</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25417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年度は、施設管理費等の増により前年度比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引き続き、行財政健全化の取組に基づき、徹底した経費削減に取り組む必要がある。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31750</xdr:rowOff>
    </xdr:from>
    <xdr:to>
      <xdr:col>82</xdr:col>
      <xdr:colOff>107950</xdr:colOff>
      <xdr:row>17</xdr:row>
      <xdr:rowOff>54610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464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149860</xdr:rowOff>
    </xdr:from>
    <xdr:to>
      <xdr:col>78</xdr:col>
      <xdr:colOff>69850</xdr:colOff>
      <xdr:row>17</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930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142240</xdr:rowOff>
    </xdr:from>
    <xdr:to>
      <xdr:col>73</xdr:col>
      <xdr:colOff>180975</xdr:colOff>
      <xdr:row>16</xdr:row>
      <xdr:rowOff>149860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85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142240</xdr:rowOff>
    </xdr:from>
    <xdr:to>
      <xdr:col>69</xdr:col>
      <xdr:colOff>92075</xdr:colOff>
      <xdr:row>17</xdr:row>
      <xdr:rowOff>1270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85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20337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6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152400</xdr:rowOff>
    </xdr:from>
    <xdr:to>
      <xdr:col>78</xdr:col>
      <xdr:colOff>120650</xdr:colOff>
      <xdr:row>17</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99060</xdr:rowOff>
    </xdr:from>
    <xdr:to>
      <xdr:col>74</xdr:col>
      <xdr:colOff>31750</xdr:colOff>
      <xdr:row>17</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39387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91440</xdr:rowOff>
    </xdr:from>
    <xdr:to>
      <xdr:col>69</xdr:col>
      <xdr:colOff>142875</xdr:colOff>
      <xdr:row>17</xdr:row>
      <xdr:rowOff>21590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6367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121920</xdr:rowOff>
    </xdr:from>
    <xdr:to>
      <xdr:col>65</xdr:col>
      <xdr:colOff>53975</xdr:colOff>
      <xdr:row>17</xdr:row>
      <xdr:rowOff>52070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36847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引き続き、社会保障経費全体の中で動向を注視しつつ、新規の単独施策の実施について、慎重に検討していく必要がある。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167822</xdr:rowOff>
    </xdr:from>
    <xdr:to>
      <xdr:col>24</xdr:col>
      <xdr:colOff>25400</xdr:colOff>
      <xdr:row>58</xdr:row>
      <xdr:rowOff>29028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9404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57</xdr:row>
      <xdr:rowOff>167822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75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102507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842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167822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8425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32855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121755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117022</xdr:rowOff>
    </xdr:from>
    <xdr:to>
      <xdr:col>20</xdr:col>
      <xdr:colOff>38100</xdr:colOff>
      <xdr:row>58</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31949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51707</xdr:rowOff>
    </xdr:from>
    <xdr:to>
      <xdr:col>15</xdr:col>
      <xdr:colOff>149225</xdr:colOff>
      <xdr:row>57</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138084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その他については、類似団体平均を上回っている。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年度は、病院事業会計出資金の増等により、前年度比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引き続き、行財政健全化の取組に基づき、徹底した経費に取り組む必要がある。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50800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918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130810</xdr:rowOff>
    </xdr:from>
    <xdr:to>
      <xdr:col>78</xdr:col>
      <xdr:colOff>69850</xdr:colOff>
      <xdr:row>57</xdr:row>
      <xdr:rowOff>146050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03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130810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425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58</xdr:row>
      <xdr:rowOff>96520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425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80010</xdr:rowOff>
    </xdr:from>
    <xdr:to>
      <xdr:col>74</xdr:col>
      <xdr:colOff>31750</xdr:colOff>
      <xdr:row>58</xdr:row>
      <xdr:rowOff>10160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166387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45720</xdr:rowOff>
    </xdr:from>
    <xdr:to>
      <xdr:col>65</xdr:col>
      <xdr:colOff>53975</xdr:colOff>
      <xdr:row>58</xdr:row>
      <xdr:rowOff>147320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132097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年度は、病院事業会計補助金の増等により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引き続き、補助金の削減や見直し等により、支出の抑制に努める。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53848</xdr:rowOff>
    </xdr:from>
    <xdr:to>
      <xdr:col>82</xdr:col>
      <xdr:colOff>107950</xdr:colOff>
      <xdr:row>36</xdr:row>
      <xdr:rowOff>94996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22604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221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49276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2031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90424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2031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60723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xdr:rowOff>
    </xdr:from>
    <xdr:to>
      <xdr:col>78</xdr:col>
      <xdr:colOff>120650</xdr:colOff>
      <xdr:row>36</xdr:row>
      <xdr:rowOff>104648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年度は、過去に発行した地方債の償還が開始したこと等により、前年度比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引き続き、中長期的な見通しのもと計画的に事業を実施し、地方債発行の抑制に努める。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153670</xdr:rowOff>
    </xdr:from>
    <xdr:to>
      <xdr:col>24</xdr:col>
      <xdr:colOff>25400</xdr:colOff>
      <xdr:row>76</xdr:row>
      <xdr:rowOff>12700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0124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153670</xdr:rowOff>
    </xdr:from>
    <xdr:to>
      <xdr:col>19</xdr:col>
      <xdr:colOff>187325</xdr:colOff>
      <xdr:row>76</xdr:row>
      <xdr:rowOff>73661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0124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20320</xdr:rowOff>
    </xdr:from>
    <xdr:to>
      <xdr:col>15</xdr:col>
      <xdr:colOff>98425</xdr:colOff>
      <xdr:row>76</xdr:row>
      <xdr:rowOff>73661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0505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20320</xdr:rowOff>
    </xdr:from>
    <xdr:to>
      <xdr:col>11</xdr:col>
      <xdr:colOff>9525</xdr:colOff>
      <xdr:row>76</xdr:row>
      <xdr:rowOff>58420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050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160020</xdr:rowOff>
    </xdr:from>
    <xdr:to>
      <xdr:col>6</xdr:col>
      <xdr:colOff>171450</xdr:colOff>
      <xdr:row>79</xdr:row>
      <xdr:rowOff>90170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53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74947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102870</xdr:rowOff>
    </xdr:from>
    <xdr:to>
      <xdr:col>20</xdr:col>
      <xdr:colOff>38100</xdr:colOff>
      <xdr:row>76</xdr:row>
      <xdr:rowOff>33020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43197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22861</xdr:rowOff>
    </xdr:from>
    <xdr:to>
      <xdr:col>15</xdr:col>
      <xdr:colOff>149225</xdr:colOff>
      <xdr:row>76</xdr:row>
      <xdr:rowOff>124461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134637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140970</xdr:rowOff>
    </xdr:from>
    <xdr:to>
      <xdr:col>11</xdr:col>
      <xdr:colOff>60325</xdr:colOff>
      <xdr:row>76</xdr:row>
      <xdr:rowOff>71120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81297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公債費以外については、人件費や扶助費が類似団体平均に比べ高い値で推移している影響から類似団体平均を上回っている。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年度は、給与改定や会計年度任用職員経費の増等により、前年度比</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今後も事務事業の見直しを図るとともに、経常経費充当一般財源の確保に努める。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68218</xdr:rowOff>
    </xdr:from>
    <xdr:to>
      <xdr:col>82</xdr:col>
      <xdr:colOff>107950</xdr:colOff>
      <xdr:row>79</xdr:row>
      <xdr:rowOff>144962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441318"/>
          <a:ext cx="8382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76381</xdr:rowOff>
    </xdr:from>
    <xdr:to>
      <xdr:col>78</xdr:col>
      <xdr:colOff>69850</xdr:colOff>
      <xdr:row>78</xdr:row>
      <xdr:rowOff>68218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278031"/>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104139</xdr:rowOff>
    </xdr:from>
    <xdr:to>
      <xdr:col>73</xdr:col>
      <xdr:colOff>180975</xdr:colOff>
      <xdr:row>77</xdr:row>
      <xdr:rowOff>76381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134339"/>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47551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104139</xdr:rowOff>
    </xdr:from>
    <xdr:to>
      <xdr:col>69</xdr:col>
      <xdr:colOff>92075</xdr:colOff>
      <xdr:row>78</xdr:row>
      <xdr:rowOff>120469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134339"/>
          <a:ext cx="889000" cy="35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94162</xdr:rowOff>
    </xdr:from>
    <xdr:to>
      <xdr:col>65</xdr:col>
      <xdr:colOff>53975</xdr:colOff>
      <xdr:row>76</xdr:row>
      <xdr:rowOff>24312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34489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2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94162</xdr:rowOff>
    </xdr:from>
    <xdr:to>
      <xdr:col>82</xdr:col>
      <xdr:colOff>158750</xdr:colOff>
      <xdr:row>80</xdr:row>
      <xdr:rowOff>24312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63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66239</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61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17418</xdr:rowOff>
    </xdr:from>
    <xdr:to>
      <xdr:col>78</xdr:col>
      <xdr:colOff>120650</xdr:colOff>
      <xdr:row>78</xdr:row>
      <xdr:rowOff>119018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3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103795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47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25581</xdr:rowOff>
    </xdr:from>
    <xdr:to>
      <xdr:col>74</xdr:col>
      <xdr:colOff>31750</xdr:colOff>
      <xdr:row>77</xdr:row>
      <xdr:rowOff>127181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22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111958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31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53339</xdr:rowOff>
    </xdr:from>
    <xdr:to>
      <xdr:col>69</xdr:col>
      <xdr:colOff>142875</xdr:colOff>
      <xdr:row>76</xdr:row>
      <xdr:rowOff>154939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69669</xdr:rowOff>
    </xdr:from>
    <xdr:to>
      <xdr:col>65</xdr:col>
      <xdr:colOff>53975</xdr:colOff>
      <xdr:row>78</xdr:row>
      <xdr:rowOff>171269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44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156046</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52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京都府綾部市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27026</xdr:rowOff>
    </xdr:from>
    <xdr:to>
      <xdr:col>29</xdr:col>
      <xdr:colOff>127000</xdr:colOff>
      <xdr:row>16</xdr:row>
      <xdr:rowOff>32677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46401"/>
          <a:ext cx="647700" cy="177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84815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32677</xdr:rowOff>
    </xdr:from>
    <xdr:to>
      <xdr:col>26</xdr:col>
      <xdr:colOff>50800</xdr:colOff>
      <xdr:row>16</xdr:row>
      <xdr:rowOff>125603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23502"/>
          <a:ext cx="698500" cy="92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125603</xdr:rowOff>
    </xdr:from>
    <xdr:to>
      <xdr:col>22</xdr:col>
      <xdr:colOff>114300</xdr:colOff>
      <xdr:row>17</xdr:row>
      <xdr:rowOff>9893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16428"/>
          <a:ext cx="698500" cy="55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9893</xdr:rowOff>
    </xdr:from>
    <xdr:to>
      <xdr:col>18</xdr:col>
      <xdr:colOff>177800</xdr:colOff>
      <xdr:row>17</xdr:row>
      <xdr:rowOff>59538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72168"/>
          <a:ext cx="698500" cy="49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75717</xdr:rowOff>
    </xdr:from>
    <xdr:to>
      <xdr:col>15</xdr:col>
      <xdr:colOff>101600</xdr:colOff>
      <xdr:row>17</xdr:row>
      <xdr:rowOff>5867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16044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35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147676</xdr:rowOff>
    </xdr:from>
    <xdr:to>
      <xdr:col>29</xdr:col>
      <xdr:colOff>177800</xdr:colOff>
      <xdr:row>15</xdr:row>
      <xdr:rowOff>77826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95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164203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40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153327</xdr:rowOff>
    </xdr:from>
    <xdr:to>
      <xdr:col>26</xdr:col>
      <xdr:colOff>101600</xdr:colOff>
      <xdr:row>16</xdr:row>
      <xdr:rowOff>83477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72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93654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41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74803</xdr:rowOff>
    </xdr:from>
    <xdr:to>
      <xdr:col>22</xdr:col>
      <xdr:colOff>165100</xdr:colOff>
      <xdr:row>17</xdr:row>
      <xdr:rowOff>4953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65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15130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3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130543</xdr:rowOff>
    </xdr:from>
    <xdr:to>
      <xdr:col>19</xdr:col>
      <xdr:colOff>38100</xdr:colOff>
      <xdr:row>17</xdr:row>
      <xdr:rowOff>60693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21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70870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9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8738</xdr:rowOff>
    </xdr:from>
    <xdr:to>
      <xdr:col>15</xdr:col>
      <xdr:colOff>101600</xdr:colOff>
      <xdr:row>17</xdr:row>
      <xdr:rowOff>110338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71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95115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5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93070</xdr:rowOff>
    </xdr:from>
    <xdr:to>
      <xdr:col>29</xdr:col>
      <xdr:colOff>127000</xdr:colOff>
      <xdr:row>35</xdr:row>
      <xdr:rowOff>141108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703420"/>
          <a:ext cx="647700" cy="48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3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12080</xdr:rowOff>
    </xdr:from>
    <xdr:to>
      <xdr:col>26</xdr:col>
      <xdr:colOff>50800</xdr:colOff>
      <xdr:row>35</xdr:row>
      <xdr:rowOff>141108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622430"/>
          <a:ext cx="698500" cy="129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12080</xdr:rowOff>
    </xdr:from>
    <xdr:to>
      <xdr:col>22</xdr:col>
      <xdr:colOff>114300</xdr:colOff>
      <xdr:row>35</xdr:row>
      <xdr:rowOff>45259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622430"/>
          <a:ext cx="698500" cy="33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45259</xdr:rowOff>
    </xdr:from>
    <xdr:to>
      <xdr:col>18</xdr:col>
      <xdr:colOff>177800</xdr:colOff>
      <xdr:row>35</xdr:row>
      <xdr:rowOff>184314</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655609"/>
          <a:ext cx="698500" cy="139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131489</xdr:rowOff>
    </xdr:from>
    <xdr:to>
      <xdr:col>15</xdr:col>
      <xdr:colOff>101600</xdr:colOff>
      <xdr:row>35</xdr:row>
      <xdr:rowOff>233089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741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243266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5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42270</xdr:rowOff>
    </xdr:from>
    <xdr:to>
      <xdr:col>29</xdr:col>
      <xdr:colOff>177800</xdr:colOff>
      <xdr:row>35</xdr:row>
      <xdr:rowOff>143870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652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230247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49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90308</xdr:rowOff>
    </xdr:from>
    <xdr:to>
      <xdr:col>26</xdr:col>
      <xdr:colOff>101600</xdr:colOff>
      <xdr:row>35</xdr:row>
      <xdr:rowOff>191908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00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202085</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69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304180</xdr:rowOff>
    </xdr:from>
    <xdr:to>
      <xdr:col>22</xdr:col>
      <xdr:colOff>165100</xdr:colOff>
      <xdr:row>35</xdr:row>
      <xdr:rowOff>62880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571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73056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34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337359</xdr:rowOff>
    </xdr:from>
    <xdr:to>
      <xdr:col>19</xdr:col>
      <xdr:colOff>38100</xdr:colOff>
      <xdr:row>35</xdr:row>
      <xdr:rowOff>96059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604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106236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37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133514</xdr:rowOff>
    </xdr:from>
    <xdr:to>
      <xdr:col>15</xdr:col>
      <xdr:colOff>101600</xdr:colOff>
      <xdr:row>35</xdr:row>
      <xdr:rowOff>235114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743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219891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83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京都府綾部市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31,072
30,254
347.10
20,293,681
20,280,376
3,713
10,393,602
15,416,197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87.9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111658</xdr:rowOff>
    </xdr:from>
    <xdr:to>
      <xdr:col>24</xdr:col>
      <xdr:colOff>63500</xdr:colOff>
      <xdr:row>32</xdr:row>
      <xdr:rowOff>124333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426608"/>
          <a:ext cx="838200" cy="1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124333</xdr:rowOff>
    </xdr:from>
    <xdr:to>
      <xdr:col>19</xdr:col>
      <xdr:colOff>177800</xdr:colOff>
      <xdr:row>33</xdr:row>
      <xdr:rowOff>32944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10733"/>
          <a:ext cx="889000" cy="8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32944</xdr:rowOff>
    </xdr:from>
    <xdr:to>
      <xdr:col>15</xdr:col>
      <xdr:colOff>50800</xdr:colOff>
      <xdr:row>33</xdr:row>
      <xdr:rowOff>79527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90794"/>
          <a:ext cx="889000" cy="4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79527</xdr:rowOff>
    </xdr:from>
    <xdr:to>
      <xdr:col>10</xdr:col>
      <xdr:colOff>114300</xdr:colOff>
      <xdr:row>33</xdr:row>
      <xdr:rowOff>129756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37377"/>
          <a:ext cx="889000" cy="5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131102</xdr:rowOff>
    </xdr:from>
    <xdr:to>
      <xdr:col>6</xdr:col>
      <xdr:colOff>38100</xdr:colOff>
      <xdr:row>34</xdr:row>
      <xdr:rowOff>61252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78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52379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81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60858</xdr:rowOff>
    </xdr:from>
    <xdr:to>
      <xdr:col>24</xdr:col>
      <xdr:colOff>114300</xdr:colOff>
      <xdr:row>31</xdr:row>
      <xdr:rowOff>162458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7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83735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27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73533</xdr:rowOff>
    </xdr:from>
    <xdr:to>
      <xdr:col>20</xdr:col>
      <xdr:colOff>38100</xdr:colOff>
      <xdr:row>33</xdr:row>
      <xdr:rowOff>3683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5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20210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335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153594</xdr:rowOff>
    </xdr:from>
    <xdr:to>
      <xdr:col>15</xdr:col>
      <xdr:colOff>101600</xdr:colOff>
      <xdr:row>33</xdr:row>
      <xdr:rowOff>83744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3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100271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15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28727</xdr:rowOff>
    </xdr:from>
    <xdr:to>
      <xdr:col>10</xdr:col>
      <xdr:colOff>165100</xdr:colOff>
      <xdr:row>33</xdr:row>
      <xdr:rowOff>130327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8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146854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61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78956</xdr:rowOff>
    </xdr:from>
    <xdr:to>
      <xdr:col>6</xdr:col>
      <xdr:colOff>38100</xdr:colOff>
      <xdr:row>34</xdr:row>
      <xdr:rowOff>9106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3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25633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1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137399</xdr:rowOff>
    </xdr:from>
    <xdr:to>
      <xdr:col>24</xdr:col>
      <xdr:colOff>63500</xdr:colOff>
      <xdr:row>57</xdr:row>
      <xdr:rowOff>7021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38599"/>
          <a:ext cx="838200" cy="4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7021</xdr:rowOff>
    </xdr:from>
    <xdr:to>
      <xdr:col>19</xdr:col>
      <xdr:colOff>177800</xdr:colOff>
      <xdr:row>57</xdr:row>
      <xdr:rowOff>20158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79671"/>
          <a:ext cx="889000" cy="1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20158</xdr:rowOff>
    </xdr:from>
    <xdr:to>
      <xdr:col>15</xdr:col>
      <xdr:colOff>50800</xdr:colOff>
      <xdr:row>57</xdr:row>
      <xdr:rowOff>68529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92808"/>
          <a:ext cx="889000" cy="4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68529</xdr:rowOff>
    </xdr:from>
    <xdr:to>
      <xdr:col>10</xdr:col>
      <xdr:colOff>114300</xdr:colOff>
      <xdr:row>57</xdr:row>
      <xdr:rowOff>110912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41179"/>
          <a:ext cx="889000" cy="4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26096</xdr:rowOff>
    </xdr:from>
    <xdr:to>
      <xdr:col>6</xdr:col>
      <xdr:colOff>38100</xdr:colOff>
      <xdr:row>57</xdr:row>
      <xdr:rowOff>127696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144223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7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86599</xdr:rowOff>
    </xdr:from>
    <xdr:to>
      <xdr:col>24</xdr:col>
      <xdr:colOff>114300</xdr:colOff>
      <xdr:row>57</xdr:row>
      <xdr:rowOff>16749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8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109476</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39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127671</xdr:rowOff>
    </xdr:from>
    <xdr:to>
      <xdr:col>20</xdr:col>
      <xdr:colOff>38100</xdr:colOff>
      <xdr:row>57</xdr:row>
      <xdr:rowOff>57821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2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74348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0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140808</xdr:rowOff>
    </xdr:from>
    <xdr:to>
      <xdr:col>15</xdr:col>
      <xdr:colOff>101600</xdr:colOff>
      <xdr:row>57</xdr:row>
      <xdr:rowOff>70958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4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87485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1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17729</xdr:rowOff>
    </xdr:from>
    <xdr:to>
      <xdr:col>10</xdr:col>
      <xdr:colOff>165100</xdr:colOff>
      <xdr:row>57</xdr:row>
      <xdr:rowOff>119329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9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135856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6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60112</xdr:rowOff>
    </xdr:from>
    <xdr:to>
      <xdr:col>6</xdr:col>
      <xdr:colOff>38100</xdr:colOff>
      <xdr:row>57</xdr:row>
      <xdr:rowOff>161712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3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152839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2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135834</xdr:rowOff>
    </xdr:from>
    <xdr:to>
      <xdr:col>24</xdr:col>
      <xdr:colOff>63500</xdr:colOff>
      <xdr:row>78</xdr:row>
      <xdr:rowOff>146920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08934"/>
          <a:ext cx="838200" cy="1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140139</xdr:rowOff>
    </xdr:from>
    <xdr:to>
      <xdr:col>19</xdr:col>
      <xdr:colOff>177800</xdr:colOff>
      <xdr:row>78</xdr:row>
      <xdr:rowOff>146920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513239"/>
          <a:ext cx="8890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130651</xdr:rowOff>
    </xdr:from>
    <xdr:to>
      <xdr:col>15</xdr:col>
      <xdr:colOff>50800</xdr:colOff>
      <xdr:row>78</xdr:row>
      <xdr:rowOff>140139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03751"/>
          <a:ext cx="889000" cy="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130651</xdr:rowOff>
    </xdr:from>
    <xdr:to>
      <xdr:col>10</xdr:col>
      <xdr:colOff>114300</xdr:colOff>
      <xdr:row>78</xdr:row>
      <xdr:rowOff>158502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03751"/>
          <a:ext cx="889000" cy="2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155823</xdr:rowOff>
    </xdr:from>
    <xdr:to>
      <xdr:col>6</xdr:col>
      <xdr:colOff>38100</xdr:colOff>
      <xdr:row>78</xdr:row>
      <xdr:rowOff>85973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102500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85034</xdr:rowOff>
    </xdr:from>
    <xdr:to>
      <xdr:col>24</xdr:col>
      <xdr:colOff>114300</xdr:colOff>
      <xdr:row>79</xdr:row>
      <xdr:rowOff>15184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5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171411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7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96120</xdr:rowOff>
    </xdr:from>
    <xdr:to>
      <xdr:col>20</xdr:col>
      <xdr:colOff>38100</xdr:colOff>
      <xdr:row>79</xdr:row>
      <xdr:rowOff>26270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6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17397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89339</xdr:rowOff>
    </xdr:from>
    <xdr:to>
      <xdr:col>15</xdr:col>
      <xdr:colOff>101600</xdr:colOff>
      <xdr:row>79</xdr:row>
      <xdr:rowOff>19489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6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10616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5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79851</xdr:rowOff>
    </xdr:from>
    <xdr:to>
      <xdr:col>10</xdr:col>
      <xdr:colOff>165100</xdr:colOff>
      <xdr:row>79</xdr:row>
      <xdr:rowOff>10001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5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1128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4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107702</xdr:rowOff>
    </xdr:from>
    <xdr:to>
      <xdr:col>6</xdr:col>
      <xdr:colOff>38100</xdr:colOff>
      <xdr:row>79</xdr:row>
      <xdr:rowOff>37852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8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28979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57437</xdr:rowOff>
    </xdr:from>
    <xdr:to>
      <xdr:col>24</xdr:col>
      <xdr:colOff>63500</xdr:colOff>
      <xdr:row>95</xdr:row>
      <xdr:rowOff>121281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45187"/>
          <a:ext cx="838200" cy="6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121281</xdr:rowOff>
    </xdr:from>
    <xdr:to>
      <xdr:col>19</xdr:col>
      <xdr:colOff>177800</xdr:colOff>
      <xdr:row>96</xdr:row>
      <xdr:rowOff>74299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409031"/>
          <a:ext cx="889000" cy="12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33647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73558</xdr:rowOff>
    </xdr:from>
    <xdr:to>
      <xdr:col>15</xdr:col>
      <xdr:colOff>50800</xdr:colOff>
      <xdr:row>96</xdr:row>
      <xdr:rowOff>74299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361308"/>
          <a:ext cx="889000" cy="17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111631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73558</xdr:rowOff>
    </xdr:from>
    <xdr:to>
      <xdr:col>10</xdr:col>
      <xdr:colOff>114300</xdr:colOff>
      <xdr:row>96</xdr:row>
      <xdr:rowOff>169962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361308"/>
          <a:ext cx="889000" cy="26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157123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100079</xdr:rowOff>
    </xdr:from>
    <xdr:to>
      <xdr:col>6</xdr:col>
      <xdr:colOff>38100</xdr:colOff>
      <xdr:row>97</xdr:row>
      <xdr:rowOff>30229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46756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33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6637</xdr:rowOff>
    </xdr:from>
    <xdr:to>
      <xdr:col>24</xdr:col>
      <xdr:colOff>114300</xdr:colOff>
      <xdr:row>95</xdr:row>
      <xdr:rowOff>108237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29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29514</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4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70481</xdr:rowOff>
    </xdr:from>
    <xdr:to>
      <xdr:col>20</xdr:col>
      <xdr:colOff>38100</xdr:colOff>
      <xdr:row>96</xdr:row>
      <xdr:rowOff>631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5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17158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133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23499</xdr:rowOff>
    </xdr:from>
    <xdr:to>
      <xdr:col>15</xdr:col>
      <xdr:colOff>101600</xdr:colOff>
      <xdr:row>96</xdr:row>
      <xdr:rowOff>125099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8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141626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257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22758</xdr:rowOff>
    </xdr:from>
    <xdr:to>
      <xdr:col>10</xdr:col>
      <xdr:colOff>165100</xdr:colOff>
      <xdr:row>95</xdr:row>
      <xdr:rowOff>124358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31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140885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085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119162</xdr:rowOff>
    </xdr:from>
    <xdr:to>
      <xdr:col>6</xdr:col>
      <xdr:colOff>38100</xdr:colOff>
      <xdr:row>97</xdr:row>
      <xdr:rowOff>49312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7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40439</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67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4201</xdr:rowOff>
    </xdr:from>
    <xdr:to>
      <xdr:col>55</xdr:col>
      <xdr:colOff>0</xdr:colOff>
      <xdr:row>36</xdr:row>
      <xdr:rowOff>72057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176401"/>
          <a:ext cx="838200" cy="6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38179</xdr:rowOff>
    </xdr:from>
    <xdr:to>
      <xdr:col>50</xdr:col>
      <xdr:colOff>114300</xdr:colOff>
      <xdr:row>36</xdr:row>
      <xdr:rowOff>72057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210379"/>
          <a:ext cx="889000" cy="3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38179</xdr:rowOff>
    </xdr:from>
    <xdr:to>
      <xdr:col>45</xdr:col>
      <xdr:colOff>177800</xdr:colOff>
      <xdr:row>36</xdr:row>
      <xdr:rowOff>68004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210379"/>
          <a:ext cx="889000" cy="2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158460</xdr:rowOff>
    </xdr:from>
    <xdr:to>
      <xdr:col>41</xdr:col>
      <xdr:colOff>50800</xdr:colOff>
      <xdr:row>36</xdr:row>
      <xdr:rowOff>68004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473410"/>
          <a:ext cx="889000" cy="76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11816</xdr:rowOff>
    </xdr:from>
    <xdr:to>
      <xdr:col>36</xdr:col>
      <xdr:colOff>165100</xdr:colOff>
      <xdr:row>30</xdr:row>
      <xdr:rowOff>113416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1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129943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493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124851</xdr:rowOff>
    </xdr:from>
    <xdr:to>
      <xdr:col>55</xdr:col>
      <xdr:colOff>50800</xdr:colOff>
      <xdr:row>36</xdr:row>
      <xdr:rowOff>55001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2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103278</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0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21257</xdr:rowOff>
    </xdr:from>
    <xdr:to>
      <xdr:col>50</xdr:col>
      <xdr:colOff>165100</xdr:colOff>
      <xdr:row>36</xdr:row>
      <xdr:rowOff>122857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9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113984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28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158829</xdr:rowOff>
    </xdr:from>
    <xdr:to>
      <xdr:col>46</xdr:col>
      <xdr:colOff>38100</xdr:colOff>
      <xdr:row>36</xdr:row>
      <xdr:rowOff>88979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15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80106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25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17204</xdr:rowOff>
    </xdr:from>
    <xdr:to>
      <xdr:col>41</xdr:col>
      <xdr:colOff>101600</xdr:colOff>
      <xdr:row>36</xdr:row>
      <xdr:rowOff>118804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18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109931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28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107660</xdr:rowOff>
    </xdr:from>
    <xdr:to>
      <xdr:col>36</xdr:col>
      <xdr:colOff>165100</xdr:colOff>
      <xdr:row>32</xdr:row>
      <xdr:rowOff>37810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42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28937</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515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163009</xdr:rowOff>
    </xdr:from>
    <xdr:to>
      <xdr:col>55</xdr:col>
      <xdr:colOff>0</xdr:colOff>
      <xdr:row>55</xdr:row>
      <xdr:rowOff>166347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421309"/>
          <a:ext cx="838200" cy="17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163009</xdr:rowOff>
    </xdr:from>
    <xdr:to>
      <xdr:col>50</xdr:col>
      <xdr:colOff>114300</xdr:colOff>
      <xdr:row>56</xdr:row>
      <xdr:rowOff>1351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421309"/>
          <a:ext cx="889000" cy="18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4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1351</xdr:rowOff>
    </xdr:from>
    <xdr:to>
      <xdr:col>45</xdr:col>
      <xdr:colOff>177800</xdr:colOff>
      <xdr:row>57</xdr:row>
      <xdr:rowOff>59583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602551"/>
          <a:ext cx="889000" cy="22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79443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14777</xdr:rowOff>
    </xdr:from>
    <xdr:to>
      <xdr:col>41</xdr:col>
      <xdr:colOff>50800</xdr:colOff>
      <xdr:row>57</xdr:row>
      <xdr:rowOff>59583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787427"/>
          <a:ext cx="889000" cy="4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145044</xdr:rowOff>
    </xdr:from>
    <xdr:to>
      <xdr:col>36</xdr:col>
      <xdr:colOff>165100</xdr:colOff>
      <xdr:row>55</xdr:row>
      <xdr:rowOff>75194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40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91721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1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115547</xdr:rowOff>
    </xdr:from>
    <xdr:to>
      <xdr:col>55</xdr:col>
      <xdr:colOff>50800</xdr:colOff>
      <xdr:row>56</xdr:row>
      <xdr:rowOff>45697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4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93974</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52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112209</xdr:rowOff>
    </xdr:from>
    <xdr:to>
      <xdr:col>50</xdr:col>
      <xdr:colOff>165100</xdr:colOff>
      <xdr:row>55</xdr:row>
      <xdr:rowOff>42359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37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58886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14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122001</xdr:rowOff>
    </xdr:from>
    <xdr:to>
      <xdr:col>46</xdr:col>
      <xdr:colOff>38100</xdr:colOff>
      <xdr:row>56</xdr:row>
      <xdr:rowOff>52151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5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68678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32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8783</xdr:rowOff>
    </xdr:from>
    <xdr:to>
      <xdr:col>41</xdr:col>
      <xdr:colOff>101600</xdr:colOff>
      <xdr:row>57</xdr:row>
      <xdr:rowOff>110383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8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101510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87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135427</xdr:rowOff>
    </xdr:from>
    <xdr:to>
      <xdr:col>36</xdr:col>
      <xdr:colOff>165100</xdr:colOff>
      <xdr:row>57</xdr:row>
      <xdr:rowOff>65577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3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56704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2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26989</xdr:rowOff>
    </xdr:from>
    <xdr:to>
      <xdr:col>55</xdr:col>
      <xdr:colOff>0</xdr:colOff>
      <xdr:row>78</xdr:row>
      <xdr:rowOff>70619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228639"/>
          <a:ext cx="838200" cy="21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26989</xdr:rowOff>
    </xdr:from>
    <xdr:to>
      <xdr:col>50</xdr:col>
      <xdr:colOff>114300</xdr:colOff>
      <xdr:row>78</xdr:row>
      <xdr:rowOff>86992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228639"/>
          <a:ext cx="889000" cy="23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109357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8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86992</xdr:rowOff>
    </xdr:from>
    <xdr:to>
      <xdr:col>45</xdr:col>
      <xdr:colOff>177800</xdr:colOff>
      <xdr:row>79</xdr:row>
      <xdr:rowOff>45931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460092"/>
          <a:ext cx="889000" cy="13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44559</xdr:rowOff>
    </xdr:from>
    <xdr:to>
      <xdr:col>41</xdr:col>
      <xdr:colOff>50800</xdr:colOff>
      <xdr:row>79</xdr:row>
      <xdr:rowOff>45931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58910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19819</xdr:rowOff>
    </xdr:from>
    <xdr:to>
      <xdr:col>55</xdr:col>
      <xdr:colOff>50800</xdr:colOff>
      <xdr:row>78</xdr:row>
      <xdr:rowOff>121419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39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169696</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7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147639</xdr:rowOff>
    </xdr:from>
    <xdr:to>
      <xdr:col>50</xdr:col>
      <xdr:colOff>165100</xdr:colOff>
      <xdr:row>77</xdr:row>
      <xdr:rowOff>77789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1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94316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95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36192</xdr:rowOff>
    </xdr:from>
    <xdr:to>
      <xdr:col>46</xdr:col>
      <xdr:colOff>38100</xdr:colOff>
      <xdr:row>78</xdr:row>
      <xdr:rowOff>137792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0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128919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350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166581</xdr:rowOff>
    </xdr:from>
    <xdr:to>
      <xdr:col>41</xdr:col>
      <xdr:colOff>101600</xdr:colOff>
      <xdr:row>79</xdr:row>
      <xdr:rowOff>96731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3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87858</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3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165209</xdr:rowOff>
    </xdr:from>
    <xdr:to>
      <xdr:col>36</xdr:col>
      <xdr:colOff>165100</xdr:colOff>
      <xdr:row>79</xdr:row>
      <xdr:rowOff>95359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3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86486</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63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87668</xdr:rowOff>
    </xdr:from>
    <xdr:to>
      <xdr:col>55</xdr:col>
      <xdr:colOff>0</xdr:colOff>
      <xdr:row>95</xdr:row>
      <xdr:rowOff>132614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375418"/>
          <a:ext cx="838200" cy="4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132614</xdr:rowOff>
    </xdr:from>
    <xdr:to>
      <xdr:col>50</xdr:col>
      <xdr:colOff>114300</xdr:colOff>
      <xdr:row>96</xdr:row>
      <xdr:rowOff>32525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420364"/>
          <a:ext cx="889000" cy="7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50398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32525</xdr:rowOff>
    </xdr:from>
    <xdr:to>
      <xdr:col>45</xdr:col>
      <xdr:colOff>177800</xdr:colOff>
      <xdr:row>96</xdr:row>
      <xdr:rowOff>144005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491725"/>
          <a:ext cx="889000" cy="1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85259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95580</xdr:rowOff>
    </xdr:from>
    <xdr:to>
      <xdr:col>41</xdr:col>
      <xdr:colOff>50800</xdr:colOff>
      <xdr:row>96</xdr:row>
      <xdr:rowOff>144005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554780"/>
          <a:ext cx="889000" cy="4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33934</xdr:rowOff>
    </xdr:from>
    <xdr:to>
      <xdr:col>36</xdr:col>
      <xdr:colOff>165100</xdr:colOff>
      <xdr:row>95</xdr:row>
      <xdr:rowOff>135534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32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152061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09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36868</xdr:rowOff>
    </xdr:from>
    <xdr:to>
      <xdr:col>55</xdr:col>
      <xdr:colOff>50800</xdr:colOff>
      <xdr:row>95</xdr:row>
      <xdr:rowOff>138468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32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59745</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17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81814</xdr:rowOff>
    </xdr:from>
    <xdr:to>
      <xdr:col>50</xdr:col>
      <xdr:colOff>165100</xdr:colOff>
      <xdr:row>96</xdr:row>
      <xdr:rowOff>11964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36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28491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14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153175</xdr:rowOff>
    </xdr:from>
    <xdr:to>
      <xdr:col>46</xdr:col>
      <xdr:colOff>38100</xdr:colOff>
      <xdr:row>96</xdr:row>
      <xdr:rowOff>83325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4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99852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21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93205</xdr:rowOff>
    </xdr:from>
    <xdr:to>
      <xdr:col>41</xdr:col>
      <xdr:colOff>101600</xdr:colOff>
      <xdr:row>97</xdr:row>
      <xdr:rowOff>23355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14482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64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44780</xdr:rowOff>
    </xdr:from>
    <xdr:to>
      <xdr:col>36</xdr:col>
      <xdr:colOff>165100</xdr:colOff>
      <xdr:row>96</xdr:row>
      <xdr:rowOff>146380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0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137507</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5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143929</xdr:rowOff>
    </xdr:from>
    <xdr:to>
      <xdr:col>85</xdr:col>
      <xdr:colOff>127000</xdr:colOff>
      <xdr:row>37</xdr:row>
      <xdr:rowOff>23724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316129"/>
          <a:ext cx="838200" cy="5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93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23724</xdr:rowOff>
    </xdr:from>
    <xdr:to>
      <xdr:col>81</xdr:col>
      <xdr:colOff>50800</xdr:colOff>
      <xdr:row>38</xdr:row>
      <xdr:rowOff>128156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367374"/>
          <a:ext cx="889000" cy="27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105389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2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128156</xdr:rowOff>
    </xdr:from>
    <xdr:to>
      <xdr:col>76</xdr:col>
      <xdr:colOff>114300</xdr:colOff>
      <xdr:row>39</xdr:row>
      <xdr:rowOff>42393</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643256"/>
          <a:ext cx="889000" cy="8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88417</xdr:rowOff>
    </xdr:from>
    <xdr:to>
      <xdr:col>71</xdr:col>
      <xdr:colOff>177800</xdr:colOff>
      <xdr:row>39</xdr:row>
      <xdr:rowOff>42393</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03517"/>
          <a:ext cx="889000" cy="12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157099</xdr:rowOff>
    </xdr:from>
    <xdr:to>
      <xdr:col>67</xdr:col>
      <xdr:colOff>101600</xdr:colOff>
      <xdr:row>37</xdr:row>
      <xdr:rowOff>87249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32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103776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10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93129</xdr:rowOff>
    </xdr:from>
    <xdr:to>
      <xdr:col>85</xdr:col>
      <xdr:colOff>177800</xdr:colOff>
      <xdr:row>37</xdr:row>
      <xdr:rowOff>23279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26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116006</xdr:rowOff>
    </xdr:from>
    <xdr:ext cx="534377"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11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144374</xdr:rowOff>
    </xdr:from>
    <xdr:to>
      <xdr:col>81</xdr:col>
      <xdr:colOff>101600</xdr:colOff>
      <xdr:row>37</xdr:row>
      <xdr:rowOff>74524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31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91051</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09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77356</xdr:rowOff>
    </xdr:from>
    <xdr:to>
      <xdr:col>76</xdr:col>
      <xdr:colOff>165100</xdr:colOff>
      <xdr:row>39</xdr:row>
      <xdr:rowOff>7506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59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170083</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668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163043</xdr:rowOff>
    </xdr:from>
    <xdr:to>
      <xdr:col>72</xdr:col>
      <xdr:colOff>38100</xdr:colOff>
      <xdr:row>39</xdr:row>
      <xdr:rowOff>93193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84320</xdr:rowOff>
    </xdr:from>
    <xdr:ext cx="313932"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46333" y="6770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37617</xdr:rowOff>
    </xdr:from>
    <xdr:to>
      <xdr:col>67</xdr:col>
      <xdr:colOff>101600</xdr:colOff>
      <xdr:row>38</xdr:row>
      <xdr:rowOff>139217</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55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130344</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64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91825</xdr:rowOff>
    </xdr:from>
    <xdr:to>
      <xdr:col>85</xdr:col>
      <xdr:colOff>127000</xdr:colOff>
      <xdr:row>77</xdr:row>
      <xdr:rowOff>131339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293475"/>
          <a:ext cx="838200" cy="3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75986</xdr:rowOff>
    </xdr:from>
    <xdr:to>
      <xdr:col>81</xdr:col>
      <xdr:colOff>50800</xdr:colOff>
      <xdr:row>77</xdr:row>
      <xdr:rowOff>131339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277636"/>
          <a:ext cx="889000" cy="5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75986</xdr:rowOff>
    </xdr:from>
    <xdr:to>
      <xdr:col>76</xdr:col>
      <xdr:colOff>114300</xdr:colOff>
      <xdr:row>77</xdr:row>
      <xdr:rowOff>106014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77636"/>
          <a:ext cx="889000" cy="3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106014</xdr:rowOff>
    </xdr:from>
    <xdr:to>
      <xdr:col>71</xdr:col>
      <xdr:colOff>177800</xdr:colOff>
      <xdr:row>77</xdr:row>
      <xdr:rowOff>142232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07664"/>
          <a:ext cx="889000" cy="3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80507</xdr:rowOff>
    </xdr:from>
    <xdr:to>
      <xdr:col>67</xdr:col>
      <xdr:colOff>101600</xdr:colOff>
      <xdr:row>75</xdr:row>
      <xdr:rowOff>10657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767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27184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54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41025</xdr:rowOff>
    </xdr:from>
    <xdr:to>
      <xdr:col>85</xdr:col>
      <xdr:colOff>177800</xdr:colOff>
      <xdr:row>77</xdr:row>
      <xdr:rowOff>142625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4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19452</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2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80539</xdr:rowOff>
    </xdr:from>
    <xdr:to>
      <xdr:col>81</xdr:col>
      <xdr:colOff>101600</xdr:colOff>
      <xdr:row>78</xdr:row>
      <xdr:rowOff>10689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8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1816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37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25186</xdr:rowOff>
    </xdr:from>
    <xdr:to>
      <xdr:col>76</xdr:col>
      <xdr:colOff>165100</xdr:colOff>
      <xdr:row>77</xdr:row>
      <xdr:rowOff>126786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2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117913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31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55214</xdr:rowOff>
    </xdr:from>
    <xdr:to>
      <xdr:col>72</xdr:col>
      <xdr:colOff>38100</xdr:colOff>
      <xdr:row>77</xdr:row>
      <xdr:rowOff>156814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5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147941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34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91432</xdr:rowOff>
    </xdr:from>
    <xdr:to>
      <xdr:col>67</xdr:col>
      <xdr:colOff>101600</xdr:colOff>
      <xdr:row>78</xdr:row>
      <xdr:rowOff>21582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9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12709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38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46084</xdr:rowOff>
    </xdr:from>
    <xdr:to>
      <xdr:col>85</xdr:col>
      <xdr:colOff>127000</xdr:colOff>
      <xdr:row>97</xdr:row>
      <xdr:rowOff>111930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676734"/>
          <a:ext cx="838200" cy="6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46084</xdr:rowOff>
    </xdr:from>
    <xdr:to>
      <xdr:col>81</xdr:col>
      <xdr:colOff>50800</xdr:colOff>
      <xdr:row>97</xdr:row>
      <xdr:rowOff>73306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676734"/>
          <a:ext cx="889000" cy="2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160356</xdr:rowOff>
    </xdr:from>
    <xdr:to>
      <xdr:col>76</xdr:col>
      <xdr:colOff>114300</xdr:colOff>
      <xdr:row>97</xdr:row>
      <xdr:rowOff>73306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619556"/>
          <a:ext cx="889000" cy="8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160356</xdr:rowOff>
    </xdr:from>
    <xdr:to>
      <xdr:col>71</xdr:col>
      <xdr:colOff>177800</xdr:colOff>
      <xdr:row>97</xdr:row>
      <xdr:rowOff>153215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619556"/>
          <a:ext cx="889000" cy="16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86794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141661</xdr:rowOff>
    </xdr:from>
    <xdr:to>
      <xdr:col>67</xdr:col>
      <xdr:colOff>101600</xdr:colOff>
      <xdr:row>97</xdr:row>
      <xdr:rowOff>71811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00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88338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3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61130</xdr:rowOff>
    </xdr:from>
    <xdr:to>
      <xdr:col>85</xdr:col>
      <xdr:colOff>177800</xdr:colOff>
      <xdr:row>97</xdr:row>
      <xdr:rowOff>162730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69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39557</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7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166734</xdr:rowOff>
    </xdr:from>
    <xdr:to>
      <xdr:col>81</xdr:col>
      <xdr:colOff>101600</xdr:colOff>
      <xdr:row>97</xdr:row>
      <xdr:rowOff>96884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62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113411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40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22506</xdr:rowOff>
    </xdr:from>
    <xdr:to>
      <xdr:col>76</xdr:col>
      <xdr:colOff>165100</xdr:colOff>
      <xdr:row>97</xdr:row>
      <xdr:rowOff>124106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6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115233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74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109556</xdr:rowOff>
    </xdr:from>
    <xdr:to>
      <xdr:col>72</xdr:col>
      <xdr:colOff>38100</xdr:colOff>
      <xdr:row>97</xdr:row>
      <xdr:rowOff>39706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5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56233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34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102415</xdr:rowOff>
    </xdr:from>
    <xdr:to>
      <xdr:col>67</xdr:col>
      <xdr:colOff>101600</xdr:colOff>
      <xdr:row>98</xdr:row>
      <xdr:rowOff>32565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3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23692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82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345</xdr:rowOff>
    </xdr:from>
    <xdr:to>
      <xdr:col>116</xdr:col>
      <xdr:colOff>63500</xdr:colOff>
      <xdr:row>36</xdr:row>
      <xdr:rowOff>126624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172545"/>
          <a:ext cx="838200" cy="12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5422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4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99329</xdr:rowOff>
    </xdr:from>
    <xdr:to>
      <xdr:col>111</xdr:col>
      <xdr:colOff>177800</xdr:colOff>
      <xdr:row>36</xdr:row>
      <xdr:rowOff>345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100079"/>
          <a:ext cx="889000" cy="7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94347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4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99329</xdr:rowOff>
    </xdr:from>
    <xdr:to>
      <xdr:col>107</xdr:col>
      <xdr:colOff>50800</xdr:colOff>
      <xdr:row>36</xdr:row>
      <xdr:rowOff>45700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100079"/>
          <a:ext cx="889000" cy="11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97319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44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45700</xdr:rowOff>
    </xdr:from>
    <xdr:to>
      <xdr:col>102</xdr:col>
      <xdr:colOff>114300</xdr:colOff>
      <xdr:row>37</xdr:row>
      <xdr:rowOff>17948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217900"/>
          <a:ext cx="889000" cy="14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120271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4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81402</xdr:rowOff>
    </xdr:from>
    <xdr:to>
      <xdr:col>98</xdr:col>
      <xdr:colOff>38100</xdr:colOff>
      <xdr:row>38</xdr:row>
      <xdr:rowOff>11552</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2679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51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75824</xdr:rowOff>
    </xdr:from>
    <xdr:to>
      <xdr:col>116</xdr:col>
      <xdr:colOff>114300</xdr:colOff>
      <xdr:row>37</xdr:row>
      <xdr:rowOff>5974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24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98701</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09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120995</xdr:rowOff>
    </xdr:from>
    <xdr:to>
      <xdr:col>112</xdr:col>
      <xdr:colOff>38100</xdr:colOff>
      <xdr:row>36</xdr:row>
      <xdr:rowOff>51145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12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67672</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56111" y="589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48529</xdr:rowOff>
    </xdr:from>
    <xdr:to>
      <xdr:col>107</xdr:col>
      <xdr:colOff>101600</xdr:colOff>
      <xdr:row>35</xdr:row>
      <xdr:rowOff>150129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04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166656</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67111" y="582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166350</xdr:rowOff>
    </xdr:from>
    <xdr:to>
      <xdr:col>102</xdr:col>
      <xdr:colOff>165100</xdr:colOff>
      <xdr:row>36</xdr:row>
      <xdr:rowOff>96500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1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113027</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594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138598</xdr:rowOff>
    </xdr:from>
    <xdr:to>
      <xdr:col>98</xdr:col>
      <xdr:colOff>38100</xdr:colOff>
      <xdr:row>37</xdr:row>
      <xdr:rowOff>68748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31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85275</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08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21171</xdr:rowOff>
    </xdr:from>
    <xdr:to>
      <xdr:col>116</xdr:col>
      <xdr:colOff>63500</xdr:colOff>
      <xdr:row>59</xdr:row>
      <xdr:rowOff>23152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36721"/>
          <a:ext cx="8382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20828</xdr:rowOff>
    </xdr:from>
    <xdr:to>
      <xdr:col>111</xdr:col>
      <xdr:colOff>177800</xdr:colOff>
      <xdr:row>59</xdr:row>
      <xdr:rowOff>21171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36378"/>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20828</xdr:rowOff>
    </xdr:from>
    <xdr:to>
      <xdr:col>107</xdr:col>
      <xdr:colOff>50800</xdr:colOff>
      <xdr:row>59</xdr:row>
      <xdr:rowOff>22009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136378"/>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3493</xdr:rowOff>
    </xdr:from>
    <xdr:to>
      <xdr:col>102</xdr:col>
      <xdr:colOff>114300</xdr:colOff>
      <xdr:row>59</xdr:row>
      <xdr:rowOff>22009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19043"/>
          <a:ext cx="889000" cy="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96977</xdr:rowOff>
    </xdr:from>
    <xdr:to>
      <xdr:col>98</xdr:col>
      <xdr:colOff>38100</xdr:colOff>
      <xdr:row>58</xdr:row>
      <xdr:rowOff>27127</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6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43654</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4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143802</xdr:rowOff>
    </xdr:from>
    <xdr:to>
      <xdr:col>116</xdr:col>
      <xdr:colOff>114300</xdr:colOff>
      <xdr:row>59</xdr:row>
      <xdr:rowOff>73952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8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58729</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0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141821</xdr:rowOff>
    </xdr:from>
    <xdr:to>
      <xdr:col>112</xdr:col>
      <xdr:colOff>38100</xdr:colOff>
      <xdr:row>59</xdr:row>
      <xdr:rowOff>71971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8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63098</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78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141478</xdr:rowOff>
    </xdr:from>
    <xdr:to>
      <xdr:col>107</xdr:col>
      <xdr:colOff>101600</xdr:colOff>
      <xdr:row>59</xdr:row>
      <xdr:rowOff>71628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8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62755</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78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142659</xdr:rowOff>
    </xdr:from>
    <xdr:to>
      <xdr:col>102</xdr:col>
      <xdr:colOff>165100</xdr:colOff>
      <xdr:row>59</xdr:row>
      <xdr:rowOff>72809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8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63936</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79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124143</xdr:rowOff>
    </xdr:from>
    <xdr:to>
      <xdr:col>98</xdr:col>
      <xdr:colOff>38100</xdr:colOff>
      <xdr:row>59</xdr:row>
      <xdr:rowOff>54293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6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45420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160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38384</xdr:rowOff>
    </xdr:from>
    <xdr:to>
      <xdr:col>116</xdr:col>
      <xdr:colOff>63500</xdr:colOff>
      <xdr:row>74</xdr:row>
      <xdr:rowOff>98209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725684"/>
          <a:ext cx="838200" cy="5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98209</xdr:rowOff>
    </xdr:from>
    <xdr:to>
      <xdr:col>111</xdr:col>
      <xdr:colOff>177800</xdr:colOff>
      <xdr:row>74</xdr:row>
      <xdr:rowOff>130853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785509"/>
          <a:ext cx="889000" cy="3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126761</xdr:rowOff>
    </xdr:from>
    <xdr:to>
      <xdr:col>107</xdr:col>
      <xdr:colOff>50800</xdr:colOff>
      <xdr:row>74</xdr:row>
      <xdr:rowOff>130853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814061"/>
          <a:ext cx="889000" cy="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126761</xdr:rowOff>
    </xdr:from>
    <xdr:to>
      <xdr:col>102</xdr:col>
      <xdr:colOff>114300</xdr:colOff>
      <xdr:row>74</xdr:row>
      <xdr:rowOff>136820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814061"/>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13645</xdr:rowOff>
    </xdr:from>
    <xdr:to>
      <xdr:col>98</xdr:col>
      <xdr:colOff>38100</xdr:colOff>
      <xdr:row>74</xdr:row>
      <xdr:rowOff>115245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131772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47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159034</xdr:rowOff>
    </xdr:from>
    <xdr:to>
      <xdr:col>116</xdr:col>
      <xdr:colOff>114300</xdr:colOff>
      <xdr:row>74</xdr:row>
      <xdr:rowOff>89184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67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10461</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52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47409</xdr:rowOff>
    </xdr:from>
    <xdr:to>
      <xdr:col>112</xdr:col>
      <xdr:colOff>38100</xdr:colOff>
      <xdr:row>74</xdr:row>
      <xdr:rowOff>149009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73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165536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50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80053</xdr:rowOff>
    </xdr:from>
    <xdr:to>
      <xdr:col>107</xdr:col>
      <xdr:colOff>101600</xdr:colOff>
      <xdr:row>75</xdr:row>
      <xdr:rowOff>10203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76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26730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54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75961</xdr:rowOff>
    </xdr:from>
    <xdr:to>
      <xdr:col>102</xdr:col>
      <xdr:colOff>165100</xdr:colOff>
      <xdr:row>75</xdr:row>
      <xdr:rowOff>6111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76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22638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53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86020</xdr:rowOff>
    </xdr:from>
    <xdr:to>
      <xdr:col>98</xdr:col>
      <xdr:colOff>38100</xdr:colOff>
      <xdr:row>75</xdr:row>
      <xdr:rowOff>16170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7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7297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86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54611</xdr:rowOff>
    </xdr:from>
    <xdr:to>
      <xdr:col>98</xdr:col>
      <xdr:colOff>38100</xdr:colOff>
      <xdr:row>91</xdr:row>
      <xdr:rowOff>156211</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90</xdr:row>
      <xdr:rowOff>1288</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年度の歳出決算総額は、住民一人当たり</a:t>
          </a:r>
          <a:r>
            <a:rPr kumimoji="1" lang="en-US" altLang="ja-JP" sz="1300">
              <a:latin typeface="ＭＳ Ｐゴシック" panose="020B0600070205080204" pitchFamily="50" charset="-128"/>
              <a:ea typeface="ＭＳ Ｐゴシック" panose="020B0600070205080204" pitchFamily="50" charset="-128"/>
            </a:rPr>
            <a:t>652,690</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8,669</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主な構成項目のうち大きく変動のあったものについて、人件費は、住民一人当たり</a:t>
          </a:r>
          <a:r>
            <a:rPr kumimoji="1" lang="en-US" altLang="ja-JP" sz="1300">
              <a:latin typeface="ＭＳ Ｐゴシック" panose="020B0600070205080204" pitchFamily="50" charset="-128"/>
              <a:ea typeface="ＭＳ Ｐゴシック" panose="020B0600070205080204" pitchFamily="50" charset="-128"/>
            </a:rPr>
            <a:t>132,708</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14,498</a:t>
          </a:r>
          <a:r>
            <a:rPr kumimoji="1" lang="ja-JP" altLang="en-US" sz="1300">
              <a:latin typeface="ＭＳ Ｐゴシック" panose="020B0600070205080204" pitchFamily="50" charset="-128"/>
              <a:ea typeface="ＭＳ Ｐゴシック" panose="020B0600070205080204" pitchFamily="50" charset="-128"/>
            </a:rPr>
            <a:t>円の増となった。これは、給与改定や会計年度任用職員経費が増となったためである。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扶助費については、住民一人当たり</a:t>
          </a:r>
          <a:r>
            <a:rPr kumimoji="1" lang="en-US" altLang="ja-JP" sz="1300">
              <a:latin typeface="ＭＳ Ｐゴシック" panose="020B0600070205080204" pitchFamily="50" charset="-128"/>
              <a:ea typeface="ＭＳ Ｐゴシック" panose="020B0600070205080204" pitchFamily="50" charset="-128"/>
            </a:rPr>
            <a:t>126,807</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5,865</a:t>
          </a:r>
          <a:r>
            <a:rPr kumimoji="1" lang="ja-JP" altLang="en-US" sz="1300">
              <a:latin typeface="ＭＳ Ｐゴシック" panose="020B0600070205080204" pitchFamily="50" charset="-128"/>
              <a:ea typeface="ＭＳ Ｐゴシック" panose="020B0600070205080204" pitchFamily="50" charset="-128"/>
            </a:rPr>
            <a:t>円の増となった。これは、定額減税補足給付金を支給するための経費が増となったためである。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普通建設事業費については、住民一人当たり</a:t>
          </a:r>
          <a:r>
            <a:rPr kumimoji="1" lang="en-US" altLang="ja-JP" sz="1300">
              <a:latin typeface="ＭＳ Ｐゴシック" panose="020B0600070205080204" pitchFamily="50" charset="-128"/>
              <a:ea typeface="ＭＳ Ｐゴシック" panose="020B0600070205080204" pitchFamily="50" charset="-128"/>
            </a:rPr>
            <a:t>74,003</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22,938</a:t>
          </a:r>
          <a:r>
            <a:rPr kumimoji="1" lang="ja-JP" altLang="en-US" sz="1300">
              <a:latin typeface="ＭＳ Ｐゴシック" panose="020B0600070205080204" pitchFamily="50" charset="-128"/>
              <a:ea typeface="ＭＳ Ｐゴシック" panose="020B0600070205080204" pitchFamily="50" charset="-128"/>
            </a:rPr>
            <a:t>円の減となっている。普通建設事業費のうち新規整備については、住民一人当たり</a:t>
          </a:r>
          <a:r>
            <a:rPr kumimoji="1" lang="en-US" altLang="ja-JP" sz="1300">
              <a:latin typeface="ＭＳ Ｐゴシック" panose="020B0600070205080204" pitchFamily="50" charset="-128"/>
              <a:ea typeface="ＭＳ Ｐゴシック" panose="020B0600070205080204" pitchFamily="50" charset="-128"/>
            </a:rPr>
            <a:t>18,346</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19,758</a:t>
          </a:r>
          <a:r>
            <a:rPr kumimoji="1" lang="ja-JP" altLang="en-US" sz="1300">
              <a:latin typeface="ＭＳ Ｐゴシック" panose="020B0600070205080204" pitchFamily="50" charset="-128"/>
              <a:ea typeface="ＭＳ Ｐゴシック" panose="020B0600070205080204" pitchFamily="50" charset="-128"/>
            </a:rPr>
            <a:t>円の減となっている。また、更新整備については、住民一人当たり</a:t>
          </a:r>
          <a:r>
            <a:rPr kumimoji="1" lang="en-US" altLang="ja-JP" sz="1300">
              <a:latin typeface="ＭＳ Ｐゴシック" panose="020B0600070205080204" pitchFamily="50" charset="-128"/>
              <a:ea typeface="ＭＳ Ｐゴシック" panose="020B0600070205080204" pitchFamily="50" charset="-128"/>
            </a:rPr>
            <a:t>50,597</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3,539</a:t>
          </a:r>
          <a:r>
            <a:rPr kumimoji="1" lang="ja-JP" altLang="en-US" sz="1300">
              <a:latin typeface="ＭＳ Ｐゴシック" panose="020B0600070205080204" pitchFamily="50" charset="-128"/>
              <a:ea typeface="ＭＳ Ｐゴシック" panose="020B0600070205080204" pitchFamily="50" charset="-128"/>
            </a:rPr>
            <a:t>円の増となっている。減少の原因としては、駅北複合施設整備事業等が減となったためである。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その他の項目については、概ね類似団体平均に近い数値を示している。今後は更なる事業費の見直しや補助費等の抑制を図り、健全で持続可能な財政運営に努めていく必要がある。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京都府綾部市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31,072
30,254
347.10
20,293,681
20,280,376
3,713
10,393,602
15,416,197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87.9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445</xdr:rowOff>
    </xdr:from>
    <xdr:to>
      <xdr:col>24</xdr:col>
      <xdr:colOff>63500</xdr:colOff>
      <xdr:row>35</xdr:row>
      <xdr:rowOff>17971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01195"/>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17971</xdr:rowOff>
    </xdr:from>
    <xdr:to>
      <xdr:col>19</xdr:col>
      <xdr:colOff>177800</xdr:colOff>
      <xdr:row>35</xdr:row>
      <xdr:rowOff>63119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18721"/>
          <a:ext cx="889000" cy="4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63119</xdr:rowOff>
    </xdr:from>
    <xdr:to>
      <xdr:col>15</xdr:col>
      <xdr:colOff>50800</xdr:colOff>
      <xdr:row>35</xdr:row>
      <xdr:rowOff>93028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63869"/>
          <a:ext cx="889000" cy="2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93028</xdr:rowOff>
    </xdr:from>
    <xdr:to>
      <xdr:col>10</xdr:col>
      <xdr:colOff>114300</xdr:colOff>
      <xdr:row>35</xdr:row>
      <xdr:rowOff>107696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93778"/>
          <a:ext cx="889000" cy="1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125666</xdr:rowOff>
    </xdr:from>
    <xdr:to>
      <xdr:col>6</xdr:col>
      <xdr:colOff>38100</xdr:colOff>
      <xdr:row>36</xdr:row>
      <xdr:rowOff>55816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46943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121095</xdr:rowOff>
    </xdr:from>
    <xdr:to>
      <xdr:col>24</xdr:col>
      <xdr:colOff>114300</xdr:colOff>
      <xdr:row>35</xdr:row>
      <xdr:rowOff>51245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5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143972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0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138621</xdr:rowOff>
    </xdr:from>
    <xdr:to>
      <xdr:col>20</xdr:col>
      <xdr:colOff>38100</xdr:colOff>
      <xdr:row>35</xdr:row>
      <xdr:rowOff>68771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6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85298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43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12319</xdr:rowOff>
    </xdr:from>
    <xdr:to>
      <xdr:col>15</xdr:col>
      <xdr:colOff>101600</xdr:colOff>
      <xdr:row>35</xdr:row>
      <xdr:rowOff>113919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1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130446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8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42228</xdr:rowOff>
    </xdr:from>
    <xdr:to>
      <xdr:col>10</xdr:col>
      <xdr:colOff>165100</xdr:colOff>
      <xdr:row>35</xdr:row>
      <xdr:rowOff>143828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4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160355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1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56896</xdr:rowOff>
    </xdr:from>
    <xdr:to>
      <xdr:col>6</xdr:col>
      <xdr:colOff>38100</xdr:colOff>
      <xdr:row>35</xdr:row>
      <xdr:rowOff>158496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5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3573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3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154277</xdr:rowOff>
    </xdr:from>
    <xdr:to>
      <xdr:col>24</xdr:col>
      <xdr:colOff>63500</xdr:colOff>
      <xdr:row>56</xdr:row>
      <xdr:rowOff>164823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55477"/>
          <a:ext cx="838200" cy="1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154277</xdr:rowOff>
    </xdr:from>
    <xdr:to>
      <xdr:col>19</xdr:col>
      <xdr:colOff>177800</xdr:colOff>
      <xdr:row>56</xdr:row>
      <xdr:rowOff>159638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55477"/>
          <a:ext cx="889000" cy="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159638</xdr:rowOff>
    </xdr:from>
    <xdr:to>
      <xdr:col>15</xdr:col>
      <xdr:colOff>50800</xdr:colOff>
      <xdr:row>57</xdr:row>
      <xdr:rowOff>23727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60838"/>
          <a:ext cx="889000" cy="3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69265</xdr:rowOff>
    </xdr:from>
    <xdr:to>
      <xdr:col>10</xdr:col>
      <xdr:colOff>114300</xdr:colOff>
      <xdr:row>57</xdr:row>
      <xdr:rowOff>23727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99015"/>
          <a:ext cx="889000" cy="29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48076</xdr:rowOff>
    </xdr:from>
    <xdr:to>
      <xdr:col>6</xdr:col>
      <xdr:colOff>38100</xdr:colOff>
      <xdr:row>54</xdr:row>
      <xdr:rowOff>149676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0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166203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08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114023</xdr:rowOff>
    </xdr:from>
    <xdr:to>
      <xdr:col>24</xdr:col>
      <xdr:colOff>114300</xdr:colOff>
      <xdr:row>57</xdr:row>
      <xdr:rowOff>44173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1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136900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66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103477</xdr:rowOff>
    </xdr:from>
    <xdr:to>
      <xdr:col>20</xdr:col>
      <xdr:colOff>38100</xdr:colOff>
      <xdr:row>57</xdr:row>
      <xdr:rowOff>33627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0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50154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7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108838</xdr:rowOff>
    </xdr:from>
    <xdr:to>
      <xdr:col>15</xdr:col>
      <xdr:colOff>101600</xdr:colOff>
      <xdr:row>57</xdr:row>
      <xdr:rowOff>38988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1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55515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85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144377</xdr:rowOff>
    </xdr:from>
    <xdr:to>
      <xdr:col>10</xdr:col>
      <xdr:colOff>165100</xdr:colOff>
      <xdr:row>57</xdr:row>
      <xdr:rowOff>74527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4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91054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2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18465</xdr:rowOff>
    </xdr:from>
    <xdr:to>
      <xdr:col>6</xdr:col>
      <xdr:colOff>38100</xdr:colOff>
      <xdr:row>55</xdr:row>
      <xdr:rowOff>120065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4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111192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40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19086</xdr:rowOff>
    </xdr:from>
    <xdr:to>
      <xdr:col>24</xdr:col>
      <xdr:colOff>63500</xdr:colOff>
      <xdr:row>75</xdr:row>
      <xdr:rowOff>99075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06386"/>
          <a:ext cx="838200" cy="25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65389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5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99075</xdr:rowOff>
    </xdr:from>
    <xdr:to>
      <xdr:col>19</xdr:col>
      <xdr:colOff>177800</xdr:colOff>
      <xdr:row>76</xdr:row>
      <xdr:rowOff>47803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57825"/>
          <a:ext cx="889000" cy="12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119600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2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68</xdr:rowOff>
    </xdr:from>
    <xdr:to>
      <xdr:col>15</xdr:col>
      <xdr:colOff>50800</xdr:colOff>
      <xdr:row>76</xdr:row>
      <xdr:rowOff>47803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030268"/>
          <a:ext cx="889000" cy="4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68056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44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68</xdr:rowOff>
    </xdr:from>
    <xdr:to>
      <xdr:col>10</xdr:col>
      <xdr:colOff>114300</xdr:colOff>
      <xdr:row>77</xdr:row>
      <xdr:rowOff>88689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30268"/>
          <a:ext cx="889000" cy="26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137442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3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140826</xdr:rowOff>
    </xdr:from>
    <xdr:to>
      <xdr:col>6</xdr:col>
      <xdr:colOff>38100</xdr:colOff>
      <xdr:row>77</xdr:row>
      <xdr:rowOff>70976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7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87502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4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139736</xdr:rowOff>
    </xdr:from>
    <xdr:to>
      <xdr:col>24</xdr:col>
      <xdr:colOff>114300</xdr:colOff>
      <xdr:row>74</xdr:row>
      <xdr:rowOff>69886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5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162613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07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48275</xdr:rowOff>
    </xdr:from>
    <xdr:to>
      <xdr:col>20</xdr:col>
      <xdr:colOff>38100</xdr:colOff>
      <xdr:row>75</xdr:row>
      <xdr:rowOff>149875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0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166402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8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168453</xdr:rowOff>
    </xdr:from>
    <xdr:to>
      <xdr:col>15</xdr:col>
      <xdr:colOff>101600</xdr:colOff>
      <xdr:row>76</xdr:row>
      <xdr:rowOff>98603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2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115130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0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120719</xdr:rowOff>
    </xdr:from>
    <xdr:to>
      <xdr:col>10</xdr:col>
      <xdr:colOff>165100</xdr:colOff>
      <xdr:row>76</xdr:row>
      <xdr:rowOff>50868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794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67396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5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37889</xdr:rowOff>
    </xdr:from>
    <xdr:to>
      <xdr:col>6</xdr:col>
      <xdr:colOff>38100</xdr:colOff>
      <xdr:row>77</xdr:row>
      <xdr:rowOff>139489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3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130616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3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59537</xdr:rowOff>
    </xdr:from>
    <xdr:to>
      <xdr:col>24</xdr:col>
      <xdr:colOff>63500</xdr:colOff>
      <xdr:row>95</xdr:row>
      <xdr:rowOff>113931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347287"/>
          <a:ext cx="838200" cy="5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112323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7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113931</xdr:rowOff>
    </xdr:from>
    <xdr:to>
      <xdr:col>19</xdr:col>
      <xdr:colOff>177800</xdr:colOff>
      <xdr:row>95</xdr:row>
      <xdr:rowOff>167284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401681"/>
          <a:ext cx="889000" cy="5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167284</xdr:rowOff>
    </xdr:from>
    <xdr:to>
      <xdr:col>15</xdr:col>
      <xdr:colOff>50800</xdr:colOff>
      <xdr:row>96</xdr:row>
      <xdr:rowOff>60998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455034"/>
          <a:ext cx="889000" cy="6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60998</xdr:rowOff>
    </xdr:from>
    <xdr:to>
      <xdr:col>10</xdr:col>
      <xdr:colOff>114300</xdr:colOff>
      <xdr:row>97</xdr:row>
      <xdr:rowOff>343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520198"/>
          <a:ext cx="889000" cy="1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165012</xdr:rowOff>
    </xdr:from>
    <xdr:to>
      <xdr:col>6</xdr:col>
      <xdr:colOff>38100</xdr:colOff>
      <xdr:row>97</xdr:row>
      <xdr:rowOff>95162</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2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86289</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71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8737</xdr:rowOff>
    </xdr:from>
    <xdr:to>
      <xdr:col>24</xdr:col>
      <xdr:colOff>114300</xdr:colOff>
      <xdr:row>95</xdr:row>
      <xdr:rowOff>110337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29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31614</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14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63131</xdr:rowOff>
    </xdr:from>
    <xdr:to>
      <xdr:col>20</xdr:col>
      <xdr:colOff>38100</xdr:colOff>
      <xdr:row>95</xdr:row>
      <xdr:rowOff>164731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5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9808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12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116484</xdr:rowOff>
    </xdr:from>
    <xdr:to>
      <xdr:col>15</xdr:col>
      <xdr:colOff>101600</xdr:colOff>
      <xdr:row>96</xdr:row>
      <xdr:rowOff>46634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0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63161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17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10198</xdr:rowOff>
    </xdr:from>
    <xdr:to>
      <xdr:col>10</xdr:col>
      <xdr:colOff>165100</xdr:colOff>
      <xdr:row>96</xdr:row>
      <xdr:rowOff>111798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46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128325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24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120993</xdr:rowOff>
    </xdr:from>
    <xdr:to>
      <xdr:col>6</xdr:col>
      <xdr:colOff>38100</xdr:colOff>
      <xdr:row>97</xdr:row>
      <xdr:rowOff>51143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58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67670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35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162234</xdr:rowOff>
    </xdr:from>
    <xdr:to>
      <xdr:col>55</xdr:col>
      <xdr:colOff>0</xdr:colOff>
      <xdr:row>38</xdr:row>
      <xdr:rowOff>25074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50588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25074</xdr:rowOff>
    </xdr:from>
    <xdr:to>
      <xdr:col>50</xdr:col>
      <xdr:colOff>114300</xdr:colOff>
      <xdr:row>38</xdr:row>
      <xdr:rowOff>33238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540174"/>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23114</xdr:rowOff>
    </xdr:from>
    <xdr:to>
      <xdr:col>45</xdr:col>
      <xdr:colOff>177800</xdr:colOff>
      <xdr:row>38</xdr:row>
      <xdr:rowOff>33238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538214"/>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14950</xdr:rowOff>
    </xdr:from>
    <xdr:to>
      <xdr:col>41</xdr:col>
      <xdr:colOff>50800</xdr:colOff>
      <xdr:row>38</xdr:row>
      <xdr:rowOff>23114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358600"/>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79410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111434</xdr:rowOff>
    </xdr:from>
    <xdr:to>
      <xdr:col>55</xdr:col>
      <xdr:colOff>50800</xdr:colOff>
      <xdr:row>38</xdr:row>
      <xdr:rowOff>41584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5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89861</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33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145723</xdr:rowOff>
    </xdr:from>
    <xdr:to>
      <xdr:col>50</xdr:col>
      <xdr:colOff>165100</xdr:colOff>
      <xdr:row>38</xdr:row>
      <xdr:rowOff>75873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8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67001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582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153888</xdr:rowOff>
    </xdr:from>
    <xdr:to>
      <xdr:col>46</xdr:col>
      <xdr:colOff>38100</xdr:colOff>
      <xdr:row>38</xdr:row>
      <xdr:rowOff>84038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9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75165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590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143764</xdr:rowOff>
    </xdr:from>
    <xdr:to>
      <xdr:col>41</xdr:col>
      <xdr:colOff>101600</xdr:colOff>
      <xdr:row>38</xdr:row>
      <xdr:rowOff>73914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65041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580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135600</xdr:rowOff>
    </xdr:from>
    <xdr:to>
      <xdr:col>36</xdr:col>
      <xdr:colOff>165100</xdr:colOff>
      <xdr:row>37</xdr:row>
      <xdr:rowOff>65750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30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82277</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08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30582</xdr:rowOff>
    </xdr:from>
    <xdr:to>
      <xdr:col>55</xdr:col>
      <xdr:colOff>0</xdr:colOff>
      <xdr:row>56</xdr:row>
      <xdr:rowOff>75997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631782"/>
          <a:ext cx="838200" cy="4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7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17056</xdr:rowOff>
    </xdr:from>
    <xdr:to>
      <xdr:col>50</xdr:col>
      <xdr:colOff>114300</xdr:colOff>
      <xdr:row>56</xdr:row>
      <xdr:rowOff>30582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618256"/>
          <a:ext cx="8890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17056</xdr:rowOff>
    </xdr:from>
    <xdr:to>
      <xdr:col>45</xdr:col>
      <xdr:colOff>177800</xdr:colOff>
      <xdr:row>56</xdr:row>
      <xdr:rowOff>44145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618256"/>
          <a:ext cx="889000" cy="2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41459</xdr:rowOff>
    </xdr:from>
    <xdr:to>
      <xdr:col>41</xdr:col>
      <xdr:colOff>50800</xdr:colOff>
      <xdr:row>56</xdr:row>
      <xdr:rowOff>44145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642659"/>
          <a:ext cx="8890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34904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121476</xdr:rowOff>
    </xdr:from>
    <xdr:to>
      <xdr:col>36</xdr:col>
      <xdr:colOff>165100</xdr:colOff>
      <xdr:row>55</xdr:row>
      <xdr:rowOff>51626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68153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1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25197</xdr:rowOff>
    </xdr:from>
    <xdr:to>
      <xdr:col>55</xdr:col>
      <xdr:colOff>50800</xdr:colOff>
      <xdr:row>56</xdr:row>
      <xdr:rowOff>126797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2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48074</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7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151232</xdr:rowOff>
    </xdr:from>
    <xdr:to>
      <xdr:col>50</xdr:col>
      <xdr:colOff>165100</xdr:colOff>
      <xdr:row>56</xdr:row>
      <xdr:rowOff>81382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58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97909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35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137706</xdr:rowOff>
    </xdr:from>
    <xdr:to>
      <xdr:col>46</xdr:col>
      <xdr:colOff>38100</xdr:colOff>
      <xdr:row>56</xdr:row>
      <xdr:rowOff>67856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5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84383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34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164795</xdr:rowOff>
    </xdr:from>
    <xdr:to>
      <xdr:col>41</xdr:col>
      <xdr:colOff>101600</xdr:colOff>
      <xdr:row>56</xdr:row>
      <xdr:rowOff>94945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111472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36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162109</xdr:rowOff>
    </xdr:from>
    <xdr:to>
      <xdr:col>36</xdr:col>
      <xdr:colOff>165100</xdr:colOff>
      <xdr:row>56</xdr:row>
      <xdr:rowOff>92259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59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83386</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68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109049</xdr:rowOff>
    </xdr:from>
    <xdr:to>
      <xdr:col>55</xdr:col>
      <xdr:colOff>0</xdr:colOff>
      <xdr:row>77</xdr:row>
      <xdr:rowOff>126575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310699"/>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167379</xdr:rowOff>
    </xdr:from>
    <xdr:to>
      <xdr:col>50</xdr:col>
      <xdr:colOff>114300</xdr:colOff>
      <xdr:row>77</xdr:row>
      <xdr:rowOff>109049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97579"/>
          <a:ext cx="889000" cy="11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167379</xdr:rowOff>
    </xdr:from>
    <xdr:to>
      <xdr:col>45</xdr:col>
      <xdr:colOff>177800</xdr:colOff>
      <xdr:row>77</xdr:row>
      <xdr:rowOff>61119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197579"/>
          <a:ext cx="889000" cy="6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25952</xdr:rowOff>
    </xdr:from>
    <xdr:to>
      <xdr:col>41</xdr:col>
      <xdr:colOff>50800</xdr:colOff>
      <xdr:row>77</xdr:row>
      <xdr:rowOff>61119</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227602"/>
          <a:ext cx="889000" cy="3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61392</xdr:rowOff>
    </xdr:from>
    <xdr:to>
      <xdr:col>36</xdr:col>
      <xdr:colOff>165100</xdr:colOff>
      <xdr:row>75</xdr:row>
      <xdr:rowOff>162992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292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8069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69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75775</xdr:rowOff>
    </xdr:from>
    <xdr:to>
      <xdr:col>55</xdr:col>
      <xdr:colOff>50800</xdr:colOff>
      <xdr:row>78</xdr:row>
      <xdr:rowOff>5925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54202</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5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58249</xdr:rowOff>
    </xdr:from>
    <xdr:to>
      <xdr:col>50</xdr:col>
      <xdr:colOff>165100</xdr:colOff>
      <xdr:row>77</xdr:row>
      <xdr:rowOff>159849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5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150976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35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116579</xdr:rowOff>
    </xdr:from>
    <xdr:to>
      <xdr:col>46</xdr:col>
      <xdr:colOff>38100</xdr:colOff>
      <xdr:row>77</xdr:row>
      <xdr:rowOff>46729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4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37856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3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10319</xdr:rowOff>
    </xdr:from>
    <xdr:to>
      <xdr:col>41</xdr:col>
      <xdr:colOff>101600</xdr:colOff>
      <xdr:row>77</xdr:row>
      <xdr:rowOff>111919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1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103046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30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146602</xdr:rowOff>
    </xdr:from>
    <xdr:to>
      <xdr:col>36</xdr:col>
      <xdr:colOff>165100</xdr:colOff>
      <xdr:row>77</xdr:row>
      <xdr:rowOff>76752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7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67879</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2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167984</xdr:rowOff>
    </xdr:from>
    <xdr:to>
      <xdr:col>55</xdr:col>
      <xdr:colOff>0</xdr:colOff>
      <xdr:row>98</xdr:row>
      <xdr:rowOff>31077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798634"/>
          <a:ext cx="838200" cy="3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31077</xdr:rowOff>
    </xdr:from>
    <xdr:to>
      <xdr:col>50</xdr:col>
      <xdr:colOff>114300</xdr:colOff>
      <xdr:row>98</xdr:row>
      <xdr:rowOff>60680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833177"/>
          <a:ext cx="889000" cy="2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93336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11658</xdr:rowOff>
    </xdr:from>
    <xdr:to>
      <xdr:col>45</xdr:col>
      <xdr:colOff>177800</xdr:colOff>
      <xdr:row>98</xdr:row>
      <xdr:rowOff>60680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813758"/>
          <a:ext cx="889000" cy="4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11658</xdr:rowOff>
    </xdr:from>
    <xdr:to>
      <xdr:col>41</xdr:col>
      <xdr:colOff>50800</xdr:colOff>
      <xdr:row>98</xdr:row>
      <xdr:rowOff>65100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813758"/>
          <a:ext cx="889000" cy="5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131445</xdr:rowOff>
    </xdr:from>
    <xdr:to>
      <xdr:col>36</xdr:col>
      <xdr:colOff>165100</xdr:colOff>
      <xdr:row>97</xdr:row>
      <xdr:rowOff>61595</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9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78122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6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117184</xdr:rowOff>
    </xdr:from>
    <xdr:to>
      <xdr:col>55</xdr:col>
      <xdr:colOff>50800</xdr:colOff>
      <xdr:row>98</xdr:row>
      <xdr:rowOff>47334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74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95611</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72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151727</xdr:rowOff>
    </xdr:from>
    <xdr:to>
      <xdr:col>50</xdr:col>
      <xdr:colOff>165100</xdr:colOff>
      <xdr:row>98</xdr:row>
      <xdr:rowOff>81877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78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73004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87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9880</xdr:rowOff>
    </xdr:from>
    <xdr:to>
      <xdr:col>46</xdr:col>
      <xdr:colOff>38100</xdr:colOff>
      <xdr:row>98</xdr:row>
      <xdr:rowOff>111480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81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102607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90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132308</xdr:rowOff>
    </xdr:from>
    <xdr:to>
      <xdr:col>41</xdr:col>
      <xdr:colOff>101600</xdr:colOff>
      <xdr:row>98</xdr:row>
      <xdr:rowOff>62458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6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53585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5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14300</xdr:rowOff>
    </xdr:from>
    <xdr:to>
      <xdr:col>36</xdr:col>
      <xdr:colOff>165100</xdr:colOff>
      <xdr:row>98</xdr:row>
      <xdr:rowOff>115900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81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107027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90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107620</xdr:rowOff>
    </xdr:from>
    <xdr:to>
      <xdr:col>85</xdr:col>
      <xdr:colOff>127000</xdr:colOff>
      <xdr:row>34</xdr:row>
      <xdr:rowOff>147091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5936920"/>
          <a:ext cx="838200" cy="3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120819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2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107620</xdr:rowOff>
    </xdr:from>
    <xdr:to>
      <xdr:col>81</xdr:col>
      <xdr:colOff>50800</xdr:colOff>
      <xdr:row>35</xdr:row>
      <xdr:rowOff>109296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5936920"/>
          <a:ext cx="889000" cy="17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109296</xdr:rowOff>
    </xdr:from>
    <xdr:to>
      <xdr:col>76</xdr:col>
      <xdr:colOff>114300</xdr:colOff>
      <xdr:row>36</xdr:row>
      <xdr:rowOff>117068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110046"/>
          <a:ext cx="889000" cy="17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91580</xdr:rowOff>
    </xdr:from>
    <xdr:to>
      <xdr:col>71</xdr:col>
      <xdr:colOff>177800</xdr:colOff>
      <xdr:row>36</xdr:row>
      <xdr:rowOff>117068</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263780"/>
          <a:ext cx="889000" cy="2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15024</xdr:rowOff>
    </xdr:from>
    <xdr:to>
      <xdr:col>67</xdr:col>
      <xdr:colOff>101600</xdr:colOff>
      <xdr:row>35</xdr:row>
      <xdr:rowOff>116624</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0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133151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79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96291</xdr:rowOff>
    </xdr:from>
    <xdr:to>
      <xdr:col>85</xdr:col>
      <xdr:colOff>177800</xdr:colOff>
      <xdr:row>35</xdr:row>
      <xdr:rowOff>26441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592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119168</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7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56820</xdr:rowOff>
    </xdr:from>
    <xdr:to>
      <xdr:col>81</xdr:col>
      <xdr:colOff>101600</xdr:colOff>
      <xdr:row>34</xdr:row>
      <xdr:rowOff>158420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58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3497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66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58496</xdr:rowOff>
    </xdr:from>
    <xdr:to>
      <xdr:col>76</xdr:col>
      <xdr:colOff>165100</xdr:colOff>
      <xdr:row>35</xdr:row>
      <xdr:rowOff>160096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05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5173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83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66268</xdr:rowOff>
    </xdr:from>
    <xdr:to>
      <xdr:col>72</xdr:col>
      <xdr:colOff>38100</xdr:colOff>
      <xdr:row>36</xdr:row>
      <xdr:rowOff>167868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2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12945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01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40780</xdr:rowOff>
    </xdr:from>
    <xdr:to>
      <xdr:col>67</xdr:col>
      <xdr:colOff>101600</xdr:colOff>
      <xdr:row>36</xdr:row>
      <xdr:rowOff>142380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21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133507</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30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139068</xdr:rowOff>
    </xdr:from>
    <xdr:to>
      <xdr:col>85</xdr:col>
      <xdr:colOff>127000</xdr:colOff>
      <xdr:row>57</xdr:row>
      <xdr:rowOff>166686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5481300" y="9740268"/>
          <a:ext cx="838200" cy="19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139068</xdr:rowOff>
    </xdr:from>
    <xdr:to>
      <xdr:col>81</xdr:col>
      <xdr:colOff>50800</xdr:colOff>
      <xdr:row>58</xdr:row>
      <xdr:rowOff>58754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740268"/>
          <a:ext cx="889000" cy="26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117467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8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58754</xdr:rowOff>
    </xdr:from>
    <xdr:to>
      <xdr:col>76</xdr:col>
      <xdr:colOff>114300</xdr:colOff>
      <xdr:row>58</xdr:row>
      <xdr:rowOff>113890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10002854"/>
          <a:ext cx="889000" cy="5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53975</xdr:rowOff>
    </xdr:from>
    <xdr:to>
      <xdr:col>71</xdr:col>
      <xdr:colOff>177800</xdr:colOff>
      <xdr:row>58</xdr:row>
      <xdr:rowOff>113890</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998075"/>
          <a:ext cx="889000" cy="5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118107</xdr:rowOff>
    </xdr:from>
    <xdr:to>
      <xdr:col>67</xdr:col>
      <xdr:colOff>101600</xdr:colOff>
      <xdr:row>57</xdr:row>
      <xdr:rowOff>48257</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71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64784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49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115886</xdr:rowOff>
    </xdr:from>
    <xdr:to>
      <xdr:col>85</xdr:col>
      <xdr:colOff>177800</xdr:colOff>
      <xdr:row>58</xdr:row>
      <xdr:rowOff>46036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88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94313</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86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88268</xdr:rowOff>
    </xdr:from>
    <xdr:to>
      <xdr:col>81</xdr:col>
      <xdr:colOff>101600</xdr:colOff>
      <xdr:row>57</xdr:row>
      <xdr:rowOff>18418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68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34945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46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7954</xdr:rowOff>
    </xdr:from>
    <xdr:to>
      <xdr:col>76</xdr:col>
      <xdr:colOff>165100</xdr:colOff>
      <xdr:row>58</xdr:row>
      <xdr:rowOff>109554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95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100681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1004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63090</xdr:rowOff>
    </xdr:from>
    <xdr:to>
      <xdr:col>72</xdr:col>
      <xdr:colOff>38100</xdr:colOff>
      <xdr:row>58</xdr:row>
      <xdr:rowOff>164690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1000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155817</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1009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3175</xdr:rowOff>
    </xdr:from>
    <xdr:to>
      <xdr:col>67</xdr:col>
      <xdr:colOff>101600</xdr:colOff>
      <xdr:row>58</xdr:row>
      <xdr:rowOff>104775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94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95902</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1004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143929</xdr:rowOff>
    </xdr:from>
    <xdr:to>
      <xdr:col>85</xdr:col>
      <xdr:colOff>127000</xdr:colOff>
      <xdr:row>77</xdr:row>
      <xdr:rowOff>23724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174129"/>
          <a:ext cx="838200" cy="5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50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23724</xdr:rowOff>
    </xdr:from>
    <xdr:to>
      <xdr:col>81</xdr:col>
      <xdr:colOff>50800</xdr:colOff>
      <xdr:row>78</xdr:row>
      <xdr:rowOff>128155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225374"/>
          <a:ext cx="889000" cy="27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105388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7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128155</xdr:rowOff>
    </xdr:from>
    <xdr:to>
      <xdr:col>76</xdr:col>
      <xdr:colOff>114300</xdr:colOff>
      <xdr:row>79</xdr:row>
      <xdr:rowOff>42393</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01255"/>
          <a:ext cx="889000" cy="8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88418</xdr:rowOff>
    </xdr:from>
    <xdr:to>
      <xdr:col>71</xdr:col>
      <xdr:colOff>177800</xdr:colOff>
      <xdr:row>79</xdr:row>
      <xdr:rowOff>42393</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461518"/>
          <a:ext cx="889000" cy="12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157099</xdr:rowOff>
    </xdr:from>
    <xdr:to>
      <xdr:col>67</xdr:col>
      <xdr:colOff>101600</xdr:colOff>
      <xdr:row>77</xdr:row>
      <xdr:rowOff>87249</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18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103776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296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93129</xdr:rowOff>
    </xdr:from>
    <xdr:to>
      <xdr:col>85</xdr:col>
      <xdr:colOff>177800</xdr:colOff>
      <xdr:row>77</xdr:row>
      <xdr:rowOff>23279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12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116006</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297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144374</xdr:rowOff>
    </xdr:from>
    <xdr:to>
      <xdr:col>81</xdr:col>
      <xdr:colOff>101600</xdr:colOff>
      <xdr:row>77</xdr:row>
      <xdr:rowOff>74524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17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91050</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2949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77355</xdr:rowOff>
    </xdr:from>
    <xdr:to>
      <xdr:col>76</xdr:col>
      <xdr:colOff>165100</xdr:colOff>
      <xdr:row>79</xdr:row>
      <xdr:rowOff>7505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5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170082</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54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163043</xdr:rowOff>
    </xdr:from>
    <xdr:to>
      <xdr:col>72</xdr:col>
      <xdr:colOff>38100</xdr:colOff>
      <xdr:row>79</xdr:row>
      <xdr:rowOff>93193</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3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84320</xdr:rowOff>
    </xdr:from>
    <xdr:ext cx="313932"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46333" y="13628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37618</xdr:rowOff>
    </xdr:from>
    <xdr:to>
      <xdr:col>67</xdr:col>
      <xdr:colOff>101600</xdr:colOff>
      <xdr:row>78</xdr:row>
      <xdr:rowOff>139218</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1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130345</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5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91825</xdr:rowOff>
    </xdr:from>
    <xdr:to>
      <xdr:col>85</xdr:col>
      <xdr:colOff>127000</xdr:colOff>
      <xdr:row>97</xdr:row>
      <xdr:rowOff>131339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722475"/>
          <a:ext cx="838200" cy="3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75986</xdr:rowOff>
    </xdr:from>
    <xdr:to>
      <xdr:col>81</xdr:col>
      <xdr:colOff>50800</xdr:colOff>
      <xdr:row>97</xdr:row>
      <xdr:rowOff>131339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706636"/>
          <a:ext cx="889000" cy="5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75986</xdr:rowOff>
    </xdr:from>
    <xdr:to>
      <xdr:col>76</xdr:col>
      <xdr:colOff>114300</xdr:colOff>
      <xdr:row>97</xdr:row>
      <xdr:rowOff>106014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706636"/>
          <a:ext cx="889000" cy="3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106014</xdr:rowOff>
    </xdr:from>
    <xdr:to>
      <xdr:col>71</xdr:col>
      <xdr:colOff>177800</xdr:colOff>
      <xdr:row>97</xdr:row>
      <xdr:rowOff>142232</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736664"/>
          <a:ext cx="889000" cy="3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80442</xdr:rowOff>
    </xdr:from>
    <xdr:to>
      <xdr:col>67</xdr:col>
      <xdr:colOff>101600</xdr:colOff>
      <xdr:row>95</xdr:row>
      <xdr:rowOff>10592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27119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597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41025</xdr:rowOff>
    </xdr:from>
    <xdr:to>
      <xdr:col>85</xdr:col>
      <xdr:colOff>177800</xdr:colOff>
      <xdr:row>97</xdr:row>
      <xdr:rowOff>142625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67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19452</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65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80539</xdr:rowOff>
    </xdr:from>
    <xdr:to>
      <xdr:col>81</xdr:col>
      <xdr:colOff>101600</xdr:colOff>
      <xdr:row>98</xdr:row>
      <xdr:rowOff>10689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71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1816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80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25186</xdr:rowOff>
    </xdr:from>
    <xdr:to>
      <xdr:col>76</xdr:col>
      <xdr:colOff>165100</xdr:colOff>
      <xdr:row>97</xdr:row>
      <xdr:rowOff>126786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65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117913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74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55214</xdr:rowOff>
    </xdr:from>
    <xdr:to>
      <xdr:col>72</xdr:col>
      <xdr:colOff>38100</xdr:colOff>
      <xdr:row>97</xdr:row>
      <xdr:rowOff>156814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68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147941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77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91432</xdr:rowOff>
    </xdr:from>
    <xdr:to>
      <xdr:col>67</xdr:col>
      <xdr:colOff>101600</xdr:colOff>
      <xdr:row>98</xdr:row>
      <xdr:rowOff>21582</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72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12709</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81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3991</xdr:rowOff>
    </xdr:from>
    <xdr:to>
      <xdr:col>98</xdr:col>
      <xdr:colOff>38100</xdr:colOff>
      <xdr:row>39</xdr:row>
      <xdr:rowOff>105591</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122119</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5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54610</xdr:rowOff>
    </xdr:from>
    <xdr:to>
      <xdr:col>98</xdr:col>
      <xdr:colOff>38100</xdr:colOff>
      <xdr:row>51</xdr:row>
      <xdr:rowOff>156210</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50</xdr:row>
      <xdr:rowOff>1287</xdr:rowOff>
    </xdr:from>
    <xdr:ext cx="313932"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99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各費目とも概ね類似団体平均に近い数値を示している。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民生費は、物価高騰非課税世帯支援給付金支給事業や定額減税補足給付金支給事業の増等により</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衛生費は、病院事業会計補助金や病院事業会計出資金の増等により</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土木費は、駅北駐輪場整備事業や駅北シェルター整備事業の増等により、</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減少が続いており、住民一人当たりコストは高くなる傾向にあり、財源が厳しくなる中、今後も老朽化した施設改修等の増が見込まれるため、実施すべき事業の厳選を行い、各目的への経費配分を適正に行う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京都府綾部市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第</a:t>
          </a:r>
          <a:r>
            <a:rPr kumimoji="1" lang="en-US" altLang="ja-JP" sz="1400" baseline="0">
              <a:latin typeface="ＭＳ ゴシック" pitchFamily="49" charset="-128"/>
              <a:ea typeface="ＭＳ ゴシック" pitchFamily="49" charset="-128"/>
            </a:rPr>
            <a:t>7</a:t>
          </a:r>
          <a:r>
            <a:rPr kumimoji="1" lang="ja-JP" altLang="en-US" sz="1400" baseline="0">
              <a:latin typeface="ＭＳ ゴシック" pitchFamily="49" charset="-128"/>
              <a:ea typeface="ＭＳ ゴシック" pitchFamily="49" charset="-128"/>
            </a:rPr>
            <a:t>次綾部市行財政健全化の取組により、歳出削減策や積極的な行政財産の処分による健全な財政運営に努めることとしていたが、人件費の増等により、</a:t>
          </a:r>
          <a:r>
            <a:rPr kumimoji="1" lang="en-US" altLang="ja-JP" sz="1400" baseline="0">
              <a:latin typeface="ＭＳ ゴシック" pitchFamily="49" charset="-128"/>
              <a:ea typeface="ＭＳ ゴシック" pitchFamily="49" charset="-128"/>
            </a:rPr>
            <a:t>7</a:t>
          </a:r>
          <a:r>
            <a:rPr kumimoji="1" lang="ja-JP" altLang="en-US" sz="1400" baseline="0">
              <a:latin typeface="ＭＳ ゴシック" pitchFamily="49" charset="-128"/>
              <a:ea typeface="ＭＳ ゴシック" pitchFamily="49" charset="-128"/>
            </a:rPr>
            <a:t>年ぶりに財政調整基金の取り崩しを行った。これに伴い実質単年度収支は赤字となったが、実質収支は黒字確保を継続している。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今後も安定した財政運営を行うため、行政需要に対応できるよう一定の基金残高の維持に努めていく必要がある。</a:t>
          </a:r>
          <a:endParaRPr kumimoji="1" lang="en-US" altLang="ja-JP" sz="1400" baseline="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京都府綾部市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全ての会計において、黒字又は収支均衡</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○病院事業会計、上水道事業会計、住宅・工業団地事業特別会計、</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介護保険特別会計、一般会計、下水道事業会計、後期高齢者医</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療特別会計、農林業者労働災害共済特別会計については、健全</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経営に努めた結果、黒字となった。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○その他会計は、国民健康保険特別会計、駐車場特別会計の</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会計</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については、健全経営に努めた結果黒字、市立診療所等特別会</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計については、実質収支は収支均衡となった。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今後においても、基金や市債に過度に依存することなく、適正な</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行政サービスの提供を図るため、継続的な財政改革の推進が必要</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L3" sqref="L3:V5"/>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20293681</v>
      </c>
      <c r="BO4" s="436"/>
      <c r="BP4" s="436"/>
      <c r="BQ4" s="436"/>
      <c r="BR4" s="436"/>
      <c r="BS4" s="436"/>
      <c r="BT4" s="436"/>
      <c r="BU4" s="437"/>
      <c r="BV4" s="435">
        <v>20380181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0</v>
      </c>
      <c r="CU4" s="576"/>
      <c r="CV4" s="576"/>
      <c r="CW4" s="576"/>
      <c r="CX4" s="576"/>
      <c r="CY4" s="576"/>
      <c r="CZ4" s="576"/>
      <c r="DA4" s="577"/>
      <c r="DB4" s="575">
        <v>0.7</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20280376</v>
      </c>
      <c r="BO5" s="407"/>
      <c r="BP5" s="407"/>
      <c r="BQ5" s="407"/>
      <c r="BR5" s="407"/>
      <c r="BS5" s="407"/>
      <c r="BT5" s="407"/>
      <c r="BU5" s="408"/>
      <c r="BV5" s="406">
        <v>20303410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95.9</v>
      </c>
      <c r="CU5" s="404"/>
      <c r="CV5" s="404"/>
      <c r="CW5" s="404"/>
      <c r="CX5" s="404"/>
      <c r="CY5" s="404"/>
      <c r="CZ5" s="404"/>
      <c r="DA5" s="405"/>
      <c r="DB5" s="403">
        <v>91.7</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13305</v>
      </c>
      <c r="BO6" s="407"/>
      <c r="BP6" s="407"/>
      <c r="BQ6" s="407"/>
      <c r="BR6" s="407"/>
      <c r="BS6" s="407"/>
      <c r="BT6" s="407"/>
      <c r="BU6" s="408"/>
      <c r="BV6" s="406">
        <v>76771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96.2</v>
      </c>
      <c r="CU6" s="550"/>
      <c r="CV6" s="550"/>
      <c r="CW6" s="550"/>
      <c r="CX6" s="550"/>
      <c r="CY6" s="550"/>
      <c r="CZ6" s="550"/>
      <c r="DA6" s="551"/>
      <c r="DB6" s="549">
        <v>92.3</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9592</v>
      </c>
      <c r="BO7" s="407"/>
      <c r="BP7" s="407"/>
      <c r="BQ7" s="407"/>
      <c r="BR7" s="407"/>
      <c r="BS7" s="407"/>
      <c r="BT7" s="407"/>
      <c r="BU7" s="408"/>
      <c r="BV7" s="406">
        <v>8858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10393602</v>
      </c>
      <c r="CU7" s="407"/>
      <c r="CV7" s="407"/>
      <c r="CW7" s="407"/>
      <c r="CX7" s="407"/>
      <c r="CY7" s="407"/>
      <c r="CZ7" s="407"/>
      <c r="DA7" s="408"/>
      <c r="DB7" s="406">
        <v>10254069</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3713</v>
      </c>
      <c r="BO8" s="407"/>
      <c r="BP8" s="407"/>
      <c r="BQ8" s="407"/>
      <c r="BR8" s="407"/>
      <c r="BS8" s="407"/>
      <c r="BT8" s="407"/>
      <c r="BU8" s="408"/>
      <c r="BV8" s="406">
        <v>67913</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0.49</v>
      </c>
      <c r="CU8" s="510"/>
      <c r="CV8" s="510"/>
      <c r="CW8" s="510"/>
      <c r="CX8" s="510"/>
      <c r="CY8" s="510"/>
      <c r="CZ8" s="510"/>
      <c r="DA8" s="511"/>
      <c r="DB8" s="509">
        <v>0.48</v>
      </c>
      <c r="DC8" s="510"/>
      <c r="DD8" s="510"/>
      <c r="DE8" s="510"/>
      <c r="DF8" s="510"/>
      <c r="DG8" s="510"/>
      <c r="DH8" s="510"/>
      <c r="DI8" s="511"/>
    </row>
    <row r="9" spans="1:119" ht="18.75" customHeight="1" thickBot="1" x14ac:dyDescent="0.2">
      <c r="A9" s="163"/>
      <c r="B9" s="538" t="s">
        <v>107</v>
      </c>
      <c r="C9" s="539"/>
      <c r="D9" s="539"/>
      <c r="E9" s="539"/>
      <c r="F9" s="539"/>
      <c r="G9" s="539"/>
      <c r="H9" s="539"/>
      <c r="I9" s="539"/>
      <c r="J9" s="539"/>
      <c r="K9" s="457"/>
      <c r="L9" s="540" t="s">
        <v>108</v>
      </c>
      <c r="M9" s="541"/>
      <c r="N9" s="541"/>
      <c r="O9" s="541"/>
      <c r="P9" s="541"/>
      <c r="Q9" s="542"/>
      <c r="R9" s="543">
        <v>31846</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-64200</v>
      </c>
      <c r="BO9" s="407"/>
      <c r="BP9" s="407"/>
      <c r="BQ9" s="407"/>
      <c r="BR9" s="407"/>
      <c r="BS9" s="407"/>
      <c r="BT9" s="407"/>
      <c r="BU9" s="408"/>
      <c r="BV9" s="406">
        <v>11589</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9.9</v>
      </c>
      <c r="CU9" s="404"/>
      <c r="CV9" s="404"/>
      <c r="CW9" s="404"/>
      <c r="CX9" s="404"/>
      <c r="CY9" s="404"/>
      <c r="CZ9" s="404"/>
      <c r="DA9" s="405"/>
      <c r="DB9" s="403">
        <v>9.6999999999999993</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33821</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104</v>
      </c>
      <c r="AV10" s="465"/>
      <c r="AW10" s="465"/>
      <c r="AX10" s="465"/>
      <c r="AY10" s="420" t="s">
        <v>115</v>
      </c>
      <c r="AZ10" s="421"/>
      <c r="BA10" s="421"/>
      <c r="BB10" s="421"/>
      <c r="BC10" s="421"/>
      <c r="BD10" s="421"/>
      <c r="BE10" s="421"/>
      <c r="BF10" s="421"/>
      <c r="BG10" s="421"/>
      <c r="BH10" s="421"/>
      <c r="BI10" s="421"/>
      <c r="BJ10" s="421"/>
      <c r="BK10" s="421"/>
      <c r="BL10" s="421"/>
      <c r="BM10" s="422"/>
      <c r="BN10" s="406">
        <v>69649</v>
      </c>
      <c r="BO10" s="407"/>
      <c r="BP10" s="407"/>
      <c r="BQ10" s="407"/>
      <c r="BR10" s="407"/>
      <c r="BS10" s="407"/>
      <c r="BT10" s="407"/>
      <c r="BU10" s="408"/>
      <c r="BV10" s="406">
        <v>255855</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104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31072</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285000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30254</v>
      </c>
      <c r="S13" s="494"/>
      <c r="T13" s="494"/>
      <c r="U13" s="494"/>
      <c r="V13" s="495"/>
      <c r="W13" s="496" t="s">
        <v>131</v>
      </c>
      <c r="X13" s="392"/>
      <c r="Y13" s="392"/>
      <c r="Z13" s="392"/>
      <c r="AA13" s="392"/>
      <c r="AB13" s="393"/>
      <c r="AC13" s="359">
        <v>1160</v>
      </c>
      <c r="AD13" s="360"/>
      <c r="AE13" s="360"/>
      <c r="AF13" s="360"/>
      <c r="AG13" s="361"/>
      <c r="AH13" s="359">
        <v>1481</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-279551</v>
      </c>
      <c r="BO13" s="407"/>
      <c r="BP13" s="407"/>
      <c r="BQ13" s="407"/>
      <c r="BR13" s="407"/>
      <c r="BS13" s="407"/>
      <c r="BT13" s="407"/>
      <c r="BU13" s="408"/>
      <c r="BV13" s="406">
        <v>267444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9.9</v>
      </c>
      <c r="CU13" s="404"/>
      <c r="CV13" s="404"/>
      <c r="CW13" s="404"/>
      <c r="CX13" s="404"/>
      <c r="CY13" s="404"/>
      <c r="CZ13" s="404"/>
      <c r="DA13" s="405"/>
      <c r="DB13" s="403">
        <v>10.3</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31526</v>
      </c>
      <c r="S14" s="494"/>
      <c r="T14" s="494"/>
      <c r="U14" s="494"/>
      <c r="V14" s="495"/>
      <c r="W14" s="497"/>
      <c r="X14" s="395"/>
      <c r="Y14" s="395"/>
      <c r="Z14" s="395"/>
      <c r="AA14" s="395"/>
      <c r="AB14" s="396"/>
      <c r="AC14" s="486">
        <v>7.7</v>
      </c>
      <c r="AD14" s="487"/>
      <c r="AE14" s="487"/>
      <c r="AF14" s="487"/>
      <c r="AG14" s="488"/>
      <c r="AH14" s="486">
        <v>9.3000000000000007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87.9</v>
      </c>
      <c r="CU14" s="504"/>
      <c r="CV14" s="504"/>
      <c r="CW14" s="504"/>
      <c r="CX14" s="504"/>
      <c r="CY14" s="504"/>
      <c r="CZ14" s="504"/>
      <c r="DA14" s="505"/>
      <c r="DB14" s="503">
        <v>95.7</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30816</v>
      </c>
      <c r="S15" s="494"/>
      <c r="T15" s="494"/>
      <c r="U15" s="494"/>
      <c r="V15" s="495"/>
      <c r="W15" s="496" t="s">
        <v>137</v>
      </c>
      <c r="X15" s="392"/>
      <c r="Y15" s="392"/>
      <c r="Z15" s="392"/>
      <c r="AA15" s="392"/>
      <c r="AB15" s="393"/>
      <c r="AC15" s="359">
        <v>4857</v>
      </c>
      <c r="AD15" s="360"/>
      <c r="AE15" s="360"/>
      <c r="AF15" s="360"/>
      <c r="AG15" s="361"/>
      <c r="AH15" s="359">
        <v>4932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4555077</v>
      </c>
      <c r="BO15" s="436"/>
      <c r="BP15" s="436"/>
      <c r="BQ15" s="436"/>
      <c r="BR15" s="436"/>
      <c r="BS15" s="436"/>
      <c r="BT15" s="436"/>
      <c r="BU15" s="437"/>
      <c r="BV15" s="435">
        <v>4531418</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32.200000000000003</v>
      </c>
      <c r="AD16" s="487"/>
      <c r="AE16" s="487"/>
      <c r="AF16" s="487"/>
      <c r="AG16" s="488"/>
      <c r="AH16" s="486">
        <v>31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9170623</v>
      </c>
      <c r="BO16" s="407"/>
      <c r="BP16" s="407"/>
      <c r="BQ16" s="407"/>
      <c r="BR16" s="407"/>
      <c r="BS16" s="407"/>
      <c r="BT16" s="407"/>
      <c r="BU16" s="408"/>
      <c r="BV16" s="406">
        <v>9025121</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9085</v>
      </c>
      <c r="AD17" s="360"/>
      <c r="AE17" s="360"/>
      <c r="AF17" s="360"/>
      <c r="AG17" s="361"/>
      <c r="AH17" s="359">
        <v>9522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5748446</v>
      </c>
      <c r="BO17" s="407"/>
      <c r="BP17" s="407"/>
      <c r="BQ17" s="407"/>
      <c r="BR17" s="407"/>
      <c r="BS17" s="407"/>
      <c r="BT17" s="407"/>
      <c r="BU17" s="408"/>
      <c r="BV17" s="406">
        <v>5717961</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347.1</v>
      </c>
      <c r="M18" s="459"/>
      <c r="N18" s="459"/>
      <c r="O18" s="459"/>
      <c r="P18" s="459"/>
      <c r="Q18" s="459"/>
      <c r="R18" s="460"/>
      <c r="S18" s="460"/>
      <c r="T18" s="460"/>
      <c r="U18" s="460"/>
      <c r="V18" s="461"/>
      <c r="W18" s="477"/>
      <c r="X18" s="478"/>
      <c r="Y18" s="478"/>
      <c r="Z18" s="478"/>
      <c r="AA18" s="478"/>
      <c r="AB18" s="502"/>
      <c r="AC18" s="376">
        <v>60.2</v>
      </c>
      <c r="AD18" s="377"/>
      <c r="AE18" s="377"/>
      <c r="AF18" s="377"/>
      <c r="AG18" s="462"/>
      <c r="AH18" s="376">
        <v>59.8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10324025</v>
      </c>
      <c r="BO18" s="407"/>
      <c r="BP18" s="407"/>
      <c r="BQ18" s="407"/>
      <c r="BR18" s="407"/>
      <c r="BS18" s="407"/>
      <c r="BT18" s="407"/>
      <c r="BU18" s="408"/>
      <c r="BV18" s="406">
        <v>9752049</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92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12962654</v>
      </c>
      <c r="BO19" s="407"/>
      <c r="BP19" s="407"/>
      <c r="BQ19" s="407"/>
      <c r="BR19" s="407"/>
      <c r="BS19" s="407"/>
      <c r="BT19" s="407"/>
      <c r="BU19" s="408"/>
      <c r="BV19" s="406">
        <v>12633069</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13735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15416197</v>
      </c>
      <c r="BO22" s="436"/>
      <c r="BP22" s="436"/>
      <c r="BQ22" s="436"/>
      <c r="BR22" s="436"/>
      <c r="BS22" s="436"/>
      <c r="BT22" s="436"/>
      <c r="BU22" s="437"/>
      <c r="BV22" s="435">
        <v>14841922</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14244767</v>
      </c>
      <c r="BO23" s="407"/>
      <c r="BP23" s="407"/>
      <c r="BQ23" s="407"/>
      <c r="BR23" s="407"/>
      <c r="BS23" s="407"/>
      <c r="BT23" s="407"/>
      <c r="BU23" s="408"/>
      <c r="BV23" s="406">
        <v>13812044</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8800</v>
      </c>
      <c r="R24" s="360"/>
      <c r="S24" s="360"/>
      <c r="T24" s="360"/>
      <c r="U24" s="360"/>
      <c r="V24" s="361"/>
      <c r="W24" s="449"/>
      <c r="X24" s="386"/>
      <c r="Y24" s="387"/>
      <c r="Z24" s="362" t="s">
        <v>162</v>
      </c>
      <c r="AA24" s="363"/>
      <c r="AB24" s="363"/>
      <c r="AC24" s="363"/>
      <c r="AD24" s="363"/>
      <c r="AE24" s="363"/>
      <c r="AF24" s="363"/>
      <c r="AG24" s="364"/>
      <c r="AH24" s="359">
        <v>356</v>
      </c>
      <c r="AI24" s="360"/>
      <c r="AJ24" s="360"/>
      <c r="AK24" s="360"/>
      <c r="AL24" s="361"/>
      <c r="AM24" s="359">
        <v>1126740</v>
      </c>
      <c r="AN24" s="360"/>
      <c r="AO24" s="360"/>
      <c r="AP24" s="360"/>
      <c r="AQ24" s="360"/>
      <c r="AR24" s="361"/>
      <c r="AS24" s="359">
        <v>3165</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10273077</v>
      </c>
      <c r="BO24" s="407"/>
      <c r="BP24" s="407"/>
      <c r="BQ24" s="407"/>
      <c r="BR24" s="407"/>
      <c r="BS24" s="407"/>
      <c r="BT24" s="407"/>
      <c r="BU24" s="408"/>
      <c r="BV24" s="406">
        <v>9169695</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7200</v>
      </c>
      <c r="R25" s="360"/>
      <c r="S25" s="360"/>
      <c r="T25" s="360"/>
      <c r="U25" s="360"/>
      <c r="V25" s="361"/>
      <c r="W25" s="449"/>
      <c r="X25" s="386"/>
      <c r="Y25" s="387"/>
      <c r="Z25" s="362" t="s">
        <v>165</v>
      </c>
      <c r="AA25" s="363"/>
      <c r="AB25" s="363"/>
      <c r="AC25" s="363"/>
      <c r="AD25" s="363"/>
      <c r="AE25" s="363"/>
      <c r="AF25" s="363"/>
      <c r="AG25" s="364"/>
      <c r="AH25" s="359">
        <v>63</v>
      </c>
      <c r="AI25" s="360"/>
      <c r="AJ25" s="360"/>
      <c r="AK25" s="360"/>
      <c r="AL25" s="361"/>
      <c r="AM25" s="359">
        <v>191331</v>
      </c>
      <c r="AN25" s="360"/>
      <c r="AO25" s="360"/>
      <c r="AP25" s="360"/>
      <c r="AQ25" s="360"/>
      <c r="AR25" s="361"/>
      <c r="AS25" s="359">
        <v>3037</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2804607</v>
      </c>
      <c r="BO25" s="436"/>
      <c r="BP25" s="436"/>
      <c r="BQ25" s="436"/>
      <c r="BR25" s="436"/>
      <c r="BS25" s="436"/>
      <c r="BT25" s="436"/>
      <c r="BU25" s="437"/>
      <c r="BV25" s="435">
        <v>3201500</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6400</v>
      </c>
      <c r="R26" s="360"/>
      <c r="S26" s="360"/>
      <c r="T26" s="360"/>
      <c r="U26" s="360"/>
      <c r="V26" s="361"/>
      <c r="W26" s="449"/>
      <c r="X26" s="386"/>
      <c r="Y26" s="387"/>
      <c r="Z26" s="362" t="s">
        <v>168</v>
      </c>
      <c r="AA26" s="417"/>
      <c r="AB26" s="417"/>
      <c r="AC26" s="417"/>
      <c r="AD26" s="417"/>
      <c r="AE26" s="417"/>
      <c r="AF26" s="417"/>
      <c r="AG26" s="418"/>
      <c r="AH26" s="359">
        <v>9</v>
      </c>
      <c r="AI26" s="360"/>
      <c r="AJ26" s="360"/>
      <c r="AK26" s="360"/>
      <c r="AL26" s="361"/>
      <c r="AM26" s="359">
        <v>30672</v>
      </c>
      <c r="AN26" s="360"/>
      <c r="AO26" s="360"/>
      <c r="AP26" s="360"/>
      <c r="AQ26" s="360"/>
      <c r="AR26" s="361"/>
      <c r="AS26" s="359">
        <v>3408</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4500</v>
      </c>
      <c r="R27" s="360"/>
      <c r="S27" s="360"/>
      <c r="T27" s="360"/>
      <c r="U27" s="360"/>
      <c r="V27" s="361"/>
      <c r="W27" s="449"/>
      <c r="X27" s="386"/>
      <c r="Y27" s="387"/>
      <c r="Z27" s="362" t="s">
        <v>171</v>
      </c>
      <c r="AA27" s="363"/>
      <c r="AB27" s="363"/>
      <c r="AC27" s="363"/>
      <c r="AD27" s="363"/>
      <c r="AE27" s="363"/>
      <c r="AF27" s="363"/>
      <c r="AG27" s="364"/>
      <c r="AH27" s="359">
        <v>9</v>
      </c>
      <c r="AI27" s="360"/>
      <c r="AJ27" s="360"/>
      <c r="AK27" s="360"/>
      <c r="AL27" s="361"/>
      <c r="AM27" s="359">
        <v>32897</v>
      </c>
      <c r="AN27" s="360"/>
      <c r="AO27" s="360"/>
      <c r="AP27" s="360"/>
      <c r="AQ27" s="360"/>
      <c r="AR27" s="361"/>
      <c r="AS27" s="359">
        <v>3655</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353557</v>
      </c>
      <c r="BO27" s="441"/>
      <c r="BP27" s="441"/>
      <c r="BQ27" s="441"/>
      <c r="BR27" s="441"/>
      <c r="BS27" s="441"/>
      <c r="BT27" s="441"/>
      <c r="BU27" s="442"/>
      <c r="BV27" s="440">
        <v>353553</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4000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2043814</v>
      </c>
      <c r="BO28" s="436"/>
      <c r="BP28" s="436"/>
      <c r="BQ28" s="436"/>
      <c r="BR28" s="436"/>
      <c r="BS28" s="436"/>
      <c r="BT28" s="436"/>
      <c r="BU28" s="437"/>
      <c r="BV28" s="435">
        <v>2259165</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16</v>
      </c>
      <c r="M29" s="360"/>
      <c r="N29" s="360"/>
      <c r="O29" s="360"/>
      <c r="P29" s="361"/>
      <c r="Q29" s="359">
        <v>3650</v>
      </c>
      <c r="R29" s="360"/>
      <c r="S29" s="360"/>
      <c r="T29" s="360"/>
      <c r="U29" s="360"/>
      <c r="V29" s="361"/>
      <c r="W29" s="450"/>
      <c r="X29" s="451"/>
      <c r="Y29" s="452"/>
      <c r="Z29" s="362" t="s">
        <v>177</v>
      </c>
      <c r="AA29" s="363"/>
      <c r="AB29" s="363"/>
      <c r="AC29" s="363"/>
      <c r="AD29" s="363"/>
      <c r="AE29" s="363"/>
      <c r="AF29" s="363"/>
      <c r="AG29" s="364"/>
      <c r="AH29" s="359">
        <v>365</v>
      </c>
      <c r="AI29" s="360"/>
      <c r="AJ29" s="360"/>
      <c r="AK29" s="360"/>
      <c r="AL29" s="361"/>
      <c r="AM29" s="359">
        <v>1159637</v>
      </c>
      <c r="AN29" s="360"/>
      <c r="AO29" s="360"/>
      <c r="AP29" s="360"/>
      <c r="AQ29" s="360"/>
      <c r="AR29" s="361"/>
      <c r="AS29" s="359">
        <v>3177</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808575</v>
      </c>
      <c r="BO29" s="407"/>
      <c r="BP29" s="407"/>
      <c r="BQ29" s="407"/>
      <c r="BR29" s="407"/>
      <c r="BS29" s="407"/>
      <c r="BT29" s="407"/>
      <c r="BU29" s="408"/>
      <c r="BV29" s="406">
        <v>776823</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3418799</v>
      </c>
      <c r="BO30" s="441"/>
      <c r="BP30" s="441"/>
      <c r="BQ30" s="441"/>
      <c r="BR30" s="441"/>
      <c r="BS30" s="441"/>
      <c r="BT30" s="441"/>
      <c r="BU30" s="442"/>
      <c r="BV30" s="440">
        <v>3539777</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IF('各会計、関係団体の財政状況及び健全化判断比率'!B32="","",'各会計、関係団体の財政状況及び健全化判断比率'!B32)</f>
        <v>上水道事業会計</v>
      </c>
      <c r="AP34" s="355"/>
      <c r="AQ34" s="355"/>
      <c r="AR34" s="355"/>
      <c r="AS34" s="355"/>
      <c r="AT34" s="355"/>
      <c r="AU34" s="355"/>
      <c r="AV34" s="355"/>
      <c r="AW34" s="355"/>
      <c r="AX34" s="355"/>
      <c r="AY34" s="355"/>
      <c r="AZ34" s="355"/>
      <c r="BA34" s="355"/>
      <c r="BB34" s="355"/>
      <c r="BC34" s="355"/>
      <c r="BD34" s="163"/>
      <c r="BE34" s="354">
        <f>IF(BG34="","",MAX(C34:D43,U34:V43,AM34:AN43)+1)</f>
        <v>11</v>
      </c>
      <c r="BF34" s="354"/>
      <c r="BG34" s="355" t="str">
        <f>IF('各会計、関係団体の財政状況及び健全化判断比率'!B35="","",'各会計、関係団体の財政状況及び健全化判断比率'!B35)</f>
        <v>住宅・工業団地事業特別会計</v>
      </c>
      <c r="BH34" s="355"/>
      <c r="BI34" s="355"/>
      <c r="BJ34" s="355"/>
      <c r="BK34" s="355"/>
      <c r="BL34" s="355"/>
      <c r="BM34" s="355"/>
      <c r="BN34" s="355"/>
      <c r="BO34" s="355"/>
      <c r="BP34" s="355"/>
      <c r="BQ34" s="355"/>
      <c r="BR34" s="355"/>
      <c r="BS34" s="355"/>
      <c r="BT34" s="355"/>
      <c r="BU34" s="355"/>
      <c r="BV34" s="163"/>
      <c r="BW34" s="354">
        <f>IF(BY34="","",MAX(C34:D43,U34:V43,AM34:AN43,BE34:BF43)+1)</f>
        <v>12</v>
      </c>
      <c r="BX34" s="354"/>
      <c r="BY34" s="355" t="str">
        <f>IF('各会計、関係団体の財政状況及び健全化判断比率'!B68="","",'各会計、関係団体の財政状況及び健全化判断比率'!B68)</f>
        <v>京都府市町村職員退職手当組合</v>
      </c>
      <c r="BZ34" s="355"/>
      <c r="CA34" s="355"/>
      <c r="CB34" s="355"/>
      <c r="CC34" s="355"/>
      <c r="CD34" s="355"/>
      <c r="CE34" s="355"/>
      <c r="CF34" s="355"/>
      <c r="CG34" s="355"/>
      <c r="CH34" s="355"/>
      <c r="CI34" s="355"/>
      <c r="CJ34" s="355"/>
      <c r="CK34" s="355"/>
      <c r="CL34" s="355"/>
      <c r="CM34" s="355"/>
      <c r="CN34" s="163"/>
      <c r="CO34" s="354">
        <f>IF(CQ34="","",MAX(C34:D43,U34:V43,AM34:AN43,BE34:BF43,BW34:BX43)+1)</f>
        <v>19</v>
      </c>
      <c r="CP34" s="354"/>
      <c r="CQ34" s="355" t="str">
        <f>IF('各会計、関係団体の財政状況及び健全化判断比率'!BS7="","",'各会計、関係団体の財政状況及び健全化判断比率'!BS7)</f>
        <v>綾部市スポーツ協会</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市立診療所等特別会計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9</v>
      </c>
      <c r="AN35" s="354"/>
      <c r="AO35" s="355" t="str">
        <f>IF('各会計、関係団体の財政状況及び健全化判断比率'!B33="","",'各会計、関係団体の財政状況及び健全化判断比率'!B33)</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13</v>
      </c>
      <c r="BX35" s="354"/>
      <c r="BY35" s="355" t="str">
        <f>IF('各会計、関係団体の財政状況及び健全化判断比率'!B69="","",'各会計、関係団体の財政状況及び健全化判断比率'!B69)</f>
        <v>京都府自治会館管理組合</v>
      </c>
      <c r="BZ35" s="355"/>
      <c r="CA35" s="355"/>
      <c r="CB35" s="355"/>
      <c r="CC35" s="355"/>
      <c r="CD35" s="355"/>
      <c r="CE35" s="355"/>
      <c r="CF35" s="355"/>
      <c r="CG35" s="355"/>
      <c r="CH35" s="355"/>
      <c r="CI35" s="355"/>
      <c r="CJ35" s="355"/>
      <c r="CK35" s="355"/>
      <c r="CL35" s="355"/>
      <c r="CM35" s="355"/>
      <c r="CN35" s="163"/>
      <c r="CO35" s="354">
        <f t="shared" ref="CO35:CO43" si="3">IF(CQ35="","",CO34+1)</f>
        <v>20</v>
      </c>
      <c r="CP35" s="354"/>
      <c r="CQ35" s="355" t="str">
        <f>IF('各会計、関係団体の財政状況及び健全化判断比率'!BS8="","",'各会計、関係団体の財政状況及び健全化判断比率'!BS8)</f>
        <v>綾部市医療公社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f>IF(E36="","",C35+1)</f>
        <v>3</v>
      </c>
      <c r="D36" s="354"/>
      <c r="E36" s="355" t="str">
        <f>IF('各会計、関係団体の財政状況及び健全化判断比率'!B9="","",'各会計、関係団体の財政状況及び健全化判断比率'!B9)</f>
        <v>農林業者労働災害共済特別会計</v>
      </c>
      <c r="F36" s="355"/>
      <c r="G36" s="355"/>
      <c r="H36" s="355"/>
      <c r="I36" s="355"/>
      <c r="J36" s="355"/>
      <c r="K36" s="355"/>
      <c r="L36" s="355"/>
      <c r="M36" s="355"/>
      <c r="N36" s="355"/>
      <c r="O36" s="355"/>
      <c r="P36" s="355"/>
      <c r="Q36" s="355"/>
      <c r="R36" s="355"/>
      <c r="S36" s="355"/>
      <c r="T36" s="163"/>
      <c r="U36" s="354">
        <f t="shared" ref="U36:U43" si="4">IF(W36="","",U35+1)</f>
        <v>6</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10</v>
      </c>
      <c r="AN36" s="354"/>
      <c r="AO36" s="355" t="str">
        <f>IF('各会計、関係団体の財政状況及び健全化判断比率'!B34="","",'各会計、関係団体の財政状況及び健全化判断比率'!B34)</f>
        <v>病院事業会計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14</v>
      </c>
      <c r="BX36" s="354"/>
      <c r="BY36" s="355" t="str">
        <f>IF('各会計、関係団体の財政状況及び健全化判断比率'!B70="","",'各会計、関係団体の財政状況及び健全化判断比率'!B70)</f>
        <v>京都地方税機構</v>
      </c>
      <c r="BZ36" s="355"/>
      <c r="CA36" s="355"/>
      <c r="CB36" s="355"/>
      <c r="CC36" s="355"/>
      <c r="CD36" s="355"/>
      <c r="CE36" s="355"/>
      <c r="CF36" s="355"/>
      <c r="CG36" s="355"/>
      <c r="CH36" s="355"/>
      <c r="CI36" s="355"/>
      <c r="CJ36" s="355"/>
      <c r="CK36" s="355"/>
      <c r="CL36" s="355"/>
      <c r="CM36" s="355"/>
      <c r="CN36" s="163"/>
      <c r="CO36" s="354">
        <f t="shared" si="3"/>
        <v>21</v>
      </c>
      <c r="CP36" s="354"/>
      <c r="CQ36" s="355" t="str">
        <f>IF('各会計、関係団体の財政状況及び健全化判断比率'!BS9="","",'各会計、関係団体の財政状況及び健全化判断比率'!BS9)</f>
        <v>エフエムあやべ</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7</v>
      </c>
      <c r="V37" s="354"/>
      <c r="W37" s="355" t="str">
        <f>IF('各会計、関係団体の財政状況及び健全化判断比率'!B31="","",'各会計、関係団体の財政状況及び健全化判断比率'!B31)</f>
        <v>駐車場特別会計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15</v>
      </c>
      <c r="BX37" s="354"/>
      <c r="BY37" s="355" t="str">
        <f>IF('各会計、関係団体の財政状況及び健全化判断比率'!B71="","",'各会計、関係団体の財政状況及び健全化判断比率'!B71)</f>
        <v>京都府後期高齢者医療広域連合（一般会計）</v>
      </c>
      <c r="BZ37" s="355"/>
      <c r="CA37" s="355"/>
      <c r="CB37" s="355"/>
      <c r="CC37" s="355"/>
      <c r="CD37" s="355"/>
      <c r="CE37" s="355"/>
      <c r="CF37" s="355"/>
      <c r="CG37" s="355"/>
      <c r="CH37" s="355"/>
      <c r="CI37" s="355"/>
      <c r="CJ37" s="355"/>
      <c r="CK37" s="355"/>
      <c r="CL37" s="355"/>
      <c r="CM37" s="355"/>
      <c r="CN37" s="163"/>
      <c r="CO37" s="354">
        <f t="shared" si="3"/>
        <v>22</v>
      </c>
      <c r="CP37" s="354"/>
      <c r="CQ37" s="355" t="str">
        <f>IF('各会計、関係団体の財政状況及び健全化判断比率'!BS10="","",'各会計、関係団体の財政状況及び健全化判断比率'!BS10)</f>
        <v>緑土</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16</v>
      </c>
      <c r="BX38" s="354"/>
      <c r="BY38" s="355" t="str">
        <f>IF('各会計、関係団体の財政状況及び健全化判断比率'!B72="","",'各会計、関係団体の財政状況及び健全化判断比率'!B72)</f>
        <v>京都府後期高齢者医療広域連合（特別会計）</v>
      </c>
      <c r="BZ38" s="355"/>
      <c r="CA38" s="355"/>
      <c r="CB38" s="355"/>
      <c r="CC38" s="355"/>
      <c r="CD38" s="355"/>
      <c r="CE38" s="355"/>
      <c r="CF38" s="355"/>
      <c r="CG38" s="355"/>
      <c r="CH38" s="355"/>
      <c r="CI38" s="355"/>
      <c r="CJ38" s="355"/>
      <c r="CK38" s="355"/>
      <c r="CL38" s="355"/>
      <c r="CM38" s="355"/>
      <c r="CN38" s="163"/>
      <c r="CO38" s="354">
        <f t="shared" si="3"/>
        <v>23</v>
      </c>
      <c r="CP38" s="354"/>
      <c r="CQ38" s="355" t="str">
        <f>IF('各会計、関係団体の財政状況及び健全化判断比率'!BS11="","",'各会計、関係団体の財政状況及び健全化判断比率'!BS11)</f>
        <v>水夢</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17</v>
      </c>
      <c r="BX39" s="354"/>
      <c r="BY39" s="355" t="str">
        <f>IF('各会計、関係団体の財政状況及び健全化判断比率'!B73="","",'各会計、関係団体の財政状況及び健全化判断比率'!B73)</f>
        <v>京都府住宅新築資金等貸付事業管理組合（一般会計）</v>
      </c>
      <c r="BZ39" s="355"/>
      <c r="CA39" s="355"/>
      <c r="CB39" s="355"/>
      <c r="CC39" s="355"/>
      <c r="CD39" s="355"/>
      <c r="CE39" s="355"/>
      <c r="CF39" s="355"/>
      <c r="CG39" s="355"/>
      <c r="CH39" s="355"/>
      <c r="CI39" s="355"/>
      <c r="CJ39" s="355"/>
      <c r="CK39" s="355"/>
      <c r="CL39" s="355"/>
      <c r="CM39" s="355"/>
      <c r="CN39" s="163"/>
      <c r="CO39" s="354">
        <f t="shared" si="3"/>
        <v>24</v>
      </c>
      <c r="CP39" s="354"/>
      <c r="CQ39" s="355" t="str">
        <f>IF('各会計、関係団体の財政状況及び健全化判断比率'!BS12="","",'各会計、関係団体の財政状況及び健全化判断比率'!BS12)</f>
        <v>京都府中丹文化事業団</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18</v>
      </c>
      <c r="BX40" s="354"/>
      <c r="BY40" s="355" t="str">
        <f>IF('各会計、関係団体の財政状況及び健全化判断比率'!B74="","",'各会計、関係団体の財政状況及び健全化判断比率'!B74)</f>
        <v>京都府住宅新築資金等貸付事業管理組合（特別会計）</v>
      </c>
      <c r="BZ40" s="355"/>
      <c r="CA40" s="355"/>
      <c r="CB40" s="355"/>
      <c r="CC40" s="355"/>
      <c r="CD40" s="355"/>
      <c r="CE40" s="355"/>
      <c r="CF40" s="355"/>
      <c r="CG40" s="355"/>
      <c r="CH40" s="355"/>
      <c r="CI40" s="355"/>
      <c r="CJ40" s="355"/>
      <c r="CK40" s="355"/>
      <c r="CL40" s="355"/>
      <c r="CM40" s="355"/>
      <c r="CN40" s="163"/>
      <c r="CO40" s="354">
        <f t="shared" si="3"/>
        <v>25</v>
      </c>
      <c r="CP40" s="354"/>
      <c r="CQ40" s="355" t="str">
        <f>IF('各会計、関係団体の財政状況及び健全化判断比率'!BS13="","",'各会計、関係団体の財政状況及び健全化判断比率'!BS13)</f>
        <v>農夢</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waoFPvcd6rflwIScJp5X5QDO88oBxjPXj5pwna6AgxRRMA/h1Kv5ohBxJVjtluI7II3JFozscb77F54OaqON6A==" saltValue="/yRWq583zMQquLbUnyHsl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3"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36" t="s">
        <v>536</v>
      </c>
      <c r="D34" s="1136"/>
      <c r="E34" s="1137"/>
      <c r="F34" s="32">
        <v>19.260000000000002</v>
      </c>
      <c r="G34" s="33">
        <v>19.260000000000002</v>
      </c>
      <c r="H34" s="33">
        <v>19.7</v>
      </c>
      <c r="I34" s="33">
        <v>17.93</v>
      </c>
      <c r="J34" s="34">
        <v>15.62</v>
      </c>
      <c r="K34" s="22"/>
      <c r="L34" s="22"/>
      <c r="M34" s="22"/>
      <c r="N34" s="22"/>
      <c r="O34" s="22"/>
      <c r="P34" s="22"/>
    </row>
    <row r="35" spans="1:16" ht="39" customHeight="1" x14ac:dyDescent="0.15">
      <c r="A35" s="22"/>
      <c r="B35" s="35"/>
      <c r="C35" s="1132" t="s">
        <v>537</v>
      </c>
      <c r="D35" s="1132"/>
      <c r="E35" s="1133"/>
      <c r="F35" s="36">
        <v>13.31</v>
      </c>
      <c r="G35" s="37">
        <v>13.97</v>
      </c>
      <c r="H35" s="37">
        <v>13.14</v>
      </c>
      <c r="I35" s="37">
        <v>11.67</v>
      </c>
      <c r="J35" s="38">
        <v>10.41</v>
      </c>
      <c r="K35" s="22"/>
      <c r="L35" s="22"/>
      <c r="M35" s="22"/>
      <c r="N35" s="22"/>
      <c r="O35" s="22"/>
      <c r="P35" s="22"/>
    </row>
    <row r="36" spans="1:16" ht="39" customHeight="1" x14ac:dyDescent="0.15">
      <c r="A36" s="22"/>
      <c r="B36" s="35"/>
      <c r="C36" s="1132" t="s">
        <v>538</v>
      </c>
      <c r="D36" s="1132"/>
      <c r="E36" s="1133"/>
      <c r="F36" s="36">
        <v>6.64</v>
      </c>
      <c r="G36" s="37">
        <v>6.25</v>
      </c>
      <c r="H36" s="37">
        <v>6.35</v>
      </c>
      <c r="I36" s="37">
        <v>6.51</v>
      </c>
      <c r="J36" s="38">
        <v>5.69</v>
      </c>
      <c r="K36" s="22"/>
      <c r="L36" s="22"/>
      <c r="M36" s="22"/>
      <c r="N36" s="22"/>
      <c r="O36" s="22"/>
      <c r="P36" s="22"/>
    </row>
    <row r="37" spans="1:16" ht="39" customHeight="1" x14ac:dyDescent="0.15">
      <c r="A37" s="22"/>
      <c r="B37" s="35"/>
      <c r="C37" s="1132" t="s">
        <v>539</v>
      </c>
      <c r="D37" s="1132"/>
      <c r="E37" s="1133"/>
      <c r="F37" s="36">
        <v>0.46</v>
      </c>
      <c r="G37" s="37">
        <v>1.05</v>
      </c>
      <c r="H37" s="37">
        <v>2.11</v>
      </c>
      <c r="I37" s="37">
        <v>1.78</v>
      </c>
      <c r="J37" s="38">
        <v>0.9</v>
      </c>
      <c r="K37" s="22"/>
      <c r="L37" s="22"/>
      <c r="M37" s="22"/>
      <c r="N37" s="22"/>
      <c r="O37" s="22"/>
      <c r="P37" s="22"/>
    </row>
    <row r="38" spans="1:16" ht="39" customHeight="1" x14ac:dyDescent="0.15">
      <c r="A38" s="22"/>
      <c r="B38" s="35"/>
      <c r="C38" s="1132" t="s">
        <v>540</v>
      </c>
      <c r="D38" s="1132"/>
      <c r="E38" s="1133"/>
      <c r="F38" s="36">
        <v>0.53</v>
      </c>
      <c r="G38" s="37">
        <v>0.62</v>
      </c>
      <c r="H38" s="37">
        <v>0.53</v>
      </c>
      <c r="I38" s="37">
        <v>0.35</v>
      </c>
      <c r="J38" s="38">
        <v>0.5</v>
      </c>
      <c r="K38" s="22"/>
      <c r="L38" s="22"/>
      <c r="M38" s="22"/>
      <c r="N38" s="22"/>
      <c r="O38" s="22"/>
      <c r="P38" s="22"/>
    </row>
    <row r="39" spans="1:16" ht="39" customHeight="1" x14ac:dyDescent="0.15">
      <c r="A39" s="22"/>
      <c r="B39" s="35"/>
      <c r="C39" s="1132" t="s">
        <v>541</v>
      </c>
      <c r="D39" s="1132"/>
      <c r="E39" s="1133"/>
      <c r="F39" s="36">
        <v>0.11</v>
      </c>
      <c r="G39" s="37">
        <v>0.09</v>
      </c>
      <c r="H39" s="37">
        <v>0.13</v>
      </c>
      <c r="I39" s="37">
        <v>0.11</v>
      </c>
      <c r="J39" s="38">
        <v>0.13</v>
      </c>
      <c r="K39" s="22"/>
      <c r="L39" s="22"/>
      <c r="M39" s="22"/>
      <c r="N39" s="22"/>
      <c r="O39" s="22"/>
      <c r="P39" s="22"/>
    </row>
    <row r="40" spans="1:16" ht="39" customHeight="1" x14ac:dyDescent="0.15">
      <c r="A40" s="22"/>
      <c r="B40" s="35"/>
      <c r="C40" s="1132" t="s">
        <v>542</v>
      </c>
      <c r="D40" s="1132"/>
      <c r="E40" s="1133"/>
      <c r="F40" s="36">
        <v>0.39</v>
      </c>
      <c r="G40" s="37">
        <v>0.43</v>
      </c>
      <c r="H40" s="37">
        <v>0.54</v>
      </c>
      <c r="I40" s="37">
        <v>0.64</v>
      </c>
      <c r="J40" s="38">
        <v>0.02</v>
      </c>
      <c r="K40" s="22"/>
      <c r="L40" s="22"/>
      <c r="M40" s="22"/>
      <c r="N40" s="22"/>
      <c r="O40" s="22"/>
      <c r="P40" s="22"/>
    </row>
    <row r="41" spans="1:16" ht="39" customHeight="1" x14ac:dyDescent="0.15">
      <c r="A41" s="22"/>
      <c r="B41" s="35"/>
      <c r="C41" s="1132" t="s">
        <v>543</v>
      </c>
      <c r="D41" s="1132"/>
      <c r="E41" s="1133"/>
      <c r="F41" s="36">
        <v>0</v>
      </c>
      <c r="G41" s="37">
        <v>0.01</v>
      </c>
      <c r="H41" s="37">
        <v>0.01</v>
      </c>
      <c r="I41" s="37">
        <v>0.01</v>
      </c>
      <c r="J41" s="38">
        <v>0</v>
      </c>
      <c r="K41" s="22"/>
      <c r="L41" s="22"/>
      <c r="M41" s="22"/>
      <c r="N41" s="22"/>
      <c r="O41" s="22"/>
      <c r="P41" s="22"/>
    </row>
    <row r="42" spans="1:16" ht="39" customHeight="1" x14ac:dyDescent="0.15">
      <c r="A42" s="22"/>
      <c r="B42" s="39"/>
      <c r="C42" s="1132" t="s">
        <v>544</v>
      </c>
      <c r="D42" s="1132"/>
      <c r="E42" s="1133"/>
      <c r="F42" s="36" t="s">
        <v>491</v>
      </c>
      <c r="G42" s="37" t="s">
        <v>491</v>
      </c>
      <c r="H42" s="37" t="s">
        <v>491</v>
      </c>
      <c r="I42" s="37" t="s">
        <v>491</v>
      </c>
      <c r="J42" s="38" t="s">
        <v>491</v>
      </c>
      <c r="K42" s="22"/>
      <c r="L42" s="22"/>
      <c r="M42" s="22"/>
      <c r="N42" s="22"/>
      <c r="O42" s="22"/>
      <c r="P42" s="22"/>
    </row>
    <row r="43" spans="1:16" ht="39" customHeight="1" thickBot="1" x14ac:dyDescent="0.2">
      <c r="A43" s="22"/>
      <c r="B43" s="40"/>
      <c r="C43" s="1134" t="s">
        <v>545</v>
      </c>
      <c r="D43" s="1134"/>
      <c r="E43" s="1135"/>
      <c r="F43" s="41">
        <v>0</v>
      </c>
      <c r="G43" s="42">
        <v>0.23</v>
      </c>
      <c r="H43" s="42">
        <v>0</v>
      </c>
      <c r="I43" s="42">
        <v>0.01</v>
      </c>
      <c r="J43" s="43">
        <v>0.01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1e6Ch2VfKYAOb/YIJjWWt7KB2L+90dB6sPcfHAJZsyV6+UqDUa/IK3ZRZGed1nOCrrTviftSIDwOOOp0THV6Ng==" saltValue="70EgKlrZC68B2jSUNkby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9"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1260</v>
      </c>
      <c r="L45" s="58">
        <v>1314</v>
      </c>
      <c r="M45" s="58">
        <v>1355</v>
      </c>
      <c r="N45" s="58">
        <v>1229</v>
      </c>
      <c r="O45" s="59">
        <v>1285</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491</v>
      </c>
      <c r="L46" s="62" t="s">
        <v>491</v>
      </c>
      <c r="M46" s="62" t="s">
        <v>491</v>
      </c>
      <c r="N46" s="62" t="s">
        <v>491</v>
      </c>
      <c r="O46" s="63" t="s">
        <v>491</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491</v>
      </c>
      <c r="L47" s="62" t="s">
        <v>491</v>
      </c>
      <c r="M47" s="62" t="s">
        <v>491</v>
      </c>
      <c r="N47" s="62" t="s">
        <v>491</v>
      </c>
      <c r="O47" s="63" t="s">
        <v>491</v>
      </c>
      <c r="P47" s="46"/>
      <c r="Q47" s="46"/>
      <c r="R47" s="46"/>
      <c r="S47" s="46"/>
      <c r="T47" s="46"/>
      <c r="U47" s="46"/>
    </row>
    <row r="48" spans="1:21" ht="30.75" customHeight="1" x14ac:dyDescent="0.15">
      <c r="A48" s="46"/>
      <c r="B48" s="1163"/>
      <c r="C48" s="1164"/>
      <c r="D48" s="60"/>
      <c r="E48" s="1140" t="s">
        <v>13</v>
      </c>
      <c r="F48" s="1140"/>
      <c r="G48" s="1140"/>
      <c r="H48" s="1140"/>
      <c r="I48" s="1140"/>
      <c r="J48" s="1141"/>
      <c r="K48" s="61">
        <v>967</v>
      </c>
      <c r="L48" s="62">
        <v>1051</v>
      </c>
      <c r="M48" s="62">
        <v>1034</v>
      </c>
      <c r="N48" s="62">
        <v>1037</v>
      </c>
      <c r="O48" s="63">
        <v>944</v>
      </c>
      <c r="P48" s="46"/>
      <c r="Q48" s="46"/>
      <c r="R48" s="46"/>
      <c r="S48" s="46"/>
      <c r="T48" s="46"/>
      <c r="U48" s="46"/>
    </row>
    <row r="49" spans="1:21" ht="30.75" customHeight="1" x14ac:dyDescent="0.15">
      <c r="A49" s="46"/>
      <c r="B49" s="1163"/>
      <c r="C49" s="1164"/>
      <c r="D49" s="60"/>
      <c r="E49" s="1140" t="s">
        <v>14</v>
      </c>
      <c r="F49" s="1140"/>
      <c r="G49" s="1140"/>
      <c r="H49" s="1140"/>
      <c r="I49" s="1140"/>
      <c r="J49" s="1141"/>
      <c r="K49" s="61" t="s">
        <v>491</v>
      </c>
      <c r="L49" s="62" t="s">
        <v>491</v>
      </c>
      <c r="M49" s="62" t="s">
        <v>491</v>
      </c>
      <c r="N49" s="62" t="s">
        <v>491</v>
      </c>
      <c r="O49" s="63" t="s">
        <v>491</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491</v>
      </c>
      <c r="L50" s="62" t="s">
        <v>491</v>
      </c>
      <c r="M50" s="62" t="s">
        <v>491</v>
      </c>
      <c r="N50" s="62" t="s">
        <v>491</v>
      </c>
      <c r="O50" s="63" t="s">
        <v>491</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t="s">
        <v>491</v>
      </c>
      <c r="M51" s="62" t="s">
        <v>491</v>
      </c>
      <c r="N51" s="62">
        <v>0</v>
      </c>
      <c r="O51" s="63">
        <v>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1405</v>
      </c>
      <c r="L52" s="62">
        <v>1418</v>
      </c>
      <c r="M52" s="62">
        <v>1420</v>
      </c>
      <c r="N52" s="62">
        <v>1437</v>
      </c>
      <c r="O52" s="63">
        <v>1366</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822</v>
      </c>
      <c r="L53" s="67">
        <v>947</v>
      </c>
      <c r="M53" s="67">
        <v>969</v>
      </c>
      <c r="N53" s="67">
        <v>829</v>
      </c>
      <c r="O53" s="68">
        <v>863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7i6LccP81zAB5+ogmBfqtmUDGZSnq8kmwLTqTgSs0BJKA/I/Rt2199XViMhZPjcSsIT++DKA5CGGX2RIvmekg==" saltValue="kMpGFCqmZt6i9sP0mlKlR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530</v>
      </c>
      <c r="J40" s="101" t="s">
        <v>531</v>
      </c>
      <c r="K40" s="101" t="s">
        <v>532</v>
      </c>
      <c r="L40" s="101" t="s">
        <v>533</v>
      </c>
      <c r="M40" s="102" t="s">
        <v>534</v>
      </c>
    </row>
    <row r="41" spans="2:13" ht="27.75" customHeight="1" x14ac:dyDescent="0.15">
      <c r="B41" s="1181" t="s">
        <v>30</v>
      </c>
      <c r="C41" s="1182"/>
      <c r="D41" s="103"/>
      <c r="E41" s="1183" t="s">
        <v>31</v>
      </c>
      <c r="F41" s="1183"/>
      <c r="G41" s="1183"/>
      <c r="H41" s="1184"/>
      <c r="I41" s="330">
        <v>14352</v>
      </c>
      <c r="J41" s="331">
        <v>14105</v>
      </c>
      <c r="K41" s="331">
        <v>14131</v>
      </c>
      <c r="L41" s="331">
        <v>14842</v>
      </c>
      <c r="M41" s="332">
        <v>15416</v>
      </c>
    </row>
    <row r="42" spans="2:13" ht="27.75" customHeight="1" x14ac:dyDescent="0.15">
      <c r="B42" s="1171"/>
      <c r="C42" s="1172"/>
      <c r="D42" s="104"/>
      <c r="E42" s="1175" t="s">
        <v>32</v>
      </c>
      <c r="F42" s="1175"/>
      <c r="G42" s="1175"/>
      <c r="H42" s="1176"/>
      <c r="I42" s="333" t="s">
        <v>491</v>
      </c>
      <c r="J42" s="334" t="s">
        <v>491</v>
      </c>
      <c r="K42" s="334" t="s">
        <v>491</v>
      </c>
      <c r="L42" s="334" t="s">
        <v>491</v>
      </c>
      <c r="M42" s="335" t="s">
        <v>491</v>
      </c>
    </row>
    <row r="43" spans="2:13" ht="27.75" customHeight="1" x14ac:dyDescent="0.15">
      <c r="B43" s="1171"/>
      <c r="C43" s="1172"/>
      <c r="D43" s="104"/>
      <c r="E43" s="1175" t="s">
        <v>33</v>
      </c>
      <c r="F43" s="1175"/>
      <c r="G43" s="1175"/>
      <c r="H43" s="1176"/>
      <c r="I43" s="333">
        <v>17024</v>
      </c>
      <c r="J43" s="334">
        <v>17197</v>
      </c>
      <c r="K43" s="334">
        <v>17408</v>
      </c>
      <c r="L43" s="334">
        <v>16898</v>
      </c>
      <c r="M43" s="335">
        <v>16030</v>
      </c>
    </row>
    <row r="44" spans="2:13" ht="27.75" customHeight="1" x14ac:dyDescent="0.15">
      <c r="B44" s="1171"/>
      <c r="C44" s="1172"/>
      <c r="D44" s="104"/>
      <c r="E44" s="1175" t="s">
        <v>34</v>
      </c>
      <c r="F44" s="1175"/>
      <c r="G44" s="1175"/>
      <c r="H44" s="1176"/>
      <c r="I44" s="333">
        <v>0</v>
      </c>
      <c r="J44" s="334" t="s">
        <v>491</v>
      </c>
      <c r="K44" s="334" t="s">
        <v>491</v>
      </c>
      <c r="L44" s="334" t="s">
        <v>491</v>
      </c>
      <c r="M44" s="335" t="s">
        <v>491</v>
      </c>
    </row>
    <row r="45" spans="2:13" ht="27.75" customHeight="1" x14ac:dyDescent="0.15">
      <c r="B45" s="1171"/>
      <c r="C45" s="1172"/>
      <c r="D45" s="104"/>
      <c r="E45" s="1175" t="s">
        <v>35</v>
      </c>
      <c r="F45" s="1175"/>
      <c r="G45" s="1175"/>
      <c r="H45" s="1176"/>
      <c r="I45" s="333">
        <v>2574</v>
      </c>
      <c r="J45" s="334">
        <v>2573</v>
      </c>
      <c r="K45" s="334">
        <v>2602</v>
      </c>
      <c r="L45" s="334">
        <v>2675</v>
      </c>
      <c r="M45" s="335">
        <v>2619</v>
      </c>
    </row>
    <row r="46" spans="2:13" ht="27.75" customHeight="1" x14ac:dyDescent="0.15">
      <c r="B46" s="1171"/>
      <c r="C46" s="1172"/>
      <c r="D46" s="105"/>
      <c r="E46" s="1175" t="s">
        <v>36</v>
      </c>
      <c r="F46" s="1175"/>
      <c r="G46" s="1175"/>
      <c r="H46" s="1176"/>
      <c r="I46" s="333">
        <v>5</v>
      </c>
      <c r="J46" s="334">
        <v>1</v>
      </c>
      <c r="K46" s="334" t="s">
        <v>491</v>
      </c>
      <c r="L46" s="334" t="s">
        <v>491</v>
      </c>
      <c r="M46" s="335" t="s">
        <v>491</v>
      </c>
    </row>
    <row r="47" spans="2:13" ht="27.75" customHeight="1" x14ac:dyDescent="0.15">
      <c r="B47" s="1171"/>
      <c r="C47" s="1172"/>
      <c r="D47" s="106"/>
      <c r="E47" s="1185" t="s">
        <v>37</v>
      </c>
      <c r="F47" s="1186"/>
      <c r="G47" s="1186"/>
      <c r="H47" s="1187"/>
      <c r="I47" s="333" t="s">
        <v>491</v>
      </c>
      <c r="J47" s="334" t="s">
        <v>491</v>
      </c>
      <c r="K47" s="334" t="s">
        <v>491</v>
      </c>
      <c r="L47" s="334" t="s">
        <v>491</v>
      </c>
      <c r="M47" s="335" t="s">
        <v>491</v>
      </c>
    </row>
    <row r="48" spans="2:13" ht="27.75" customHeight="1" x14ac:dyDescent="0.15">
      <c r="B48" s="1171"/>
      <c r="C48" s="1172"/>
      <c r="D48" s="104"/>
      <c r="E48" s="1175" t="s">
        <v>38</v>
      </c>
      <c r="F48" s="1175"/>
      <c r="G48" s="1175"/>
      <c r="H48" s="1176"/>
      <c r="I48" s="333" t="s">
        <v>491</v>
      </c>
      <c r="J48" s="334" t="s">
        <v>491</v>
      </c>
      <c r="K48" s="334" t="s">
        <v>491</v>
      </c>
      <c r="L48" s="334" t="s">
        <v>491</v>
      </c>
      <c r="M48" s="335" t="s">
        <v>491</v>
      </c>
    </row>
    <row r="49" spans="2:13" ht="27.75" customHeight="1" x14ac:dyDescent="0.15">
      <c r="B49" s="1173"/>
      <c r="C49" s="1174"/>
      <c r="D49" s="104"/>
      <c r="E49" s="1175" t="s">
        <v>39</v>
      </c>
      <c r="F49" s="1175"/>
      <c r="G49" s="1175"/>
      <c r="H49" s="1176"/>
      <c r="I49" s="333" t="s">
        <v>491</v>
      </c>
      <c r="J49" s="334" t="s">
        <v>491</v>
      </c>
      <c r="K49" s="334" t="s">
        <v>491</v>
      </c>
      <c r="L49" s="334" t="s">
        <v>491</v>
      </c>
      <c r="M49" s="335" t="s">
        <v>491</v>
      </c>
    </row>
    <row r="50" spans="2:13" ht="27.75" customHeight="1" x14ac:dyDescent="0.15">
      <c r="B50" s="1169" t="s">
        <v>40</v>
      </c>
      <c r="C50" s="1170"/>
      <c r="D50" s="107"/>
      <c r="E50" s="1175" t="s">
        <v>41</v>
      </c>
      <c r="F50" s="1175"/>
      <c r="G50" s="1175"/>
      <c r="H50" s="1176"/>
      <c r="I50" s="333">
        <v>5355</v>
      </c>
      <c r="J50" s="334">
        <v>6257</v>
      </c>
      <c r="K50" s="334">
        <v>6885</v>
      </c>
      <c r="L50" s="334">
        <v>7337</v>
      </c>
      <c r="M50" s="335">
        <v>7101</v>
      </c>
    </row>
    <row r="51" spans="2:13" ht="27.75" customHeight="1" x14ac:dyDescent="0.15">
      <c r="B51" s="1171"/>
      <c r="C51" s="1172"/>
      <c r="D51" s="104"/>
      <c r="E51" s="1175" t="s">
        <v>42</v>
      </c>
      <c r="F51" s="1175"/>
      <c r="G51" s="1175"/>
      <c r="H51" s="1176"/>
      <c r="I51" s="333">
        <v>1203</v>
      </c>
      <c r="J51" s="334">
        <v>1447</v>
      </c>
      <c r="K51" s="334">
        <v>1488</v>
      </c>
      <c r="L51" s="334">
        <v>1180</v>
      </c>
      <c r="M51" s="335">
        <v>1332</v>
      </c>
    </row>
    <row r="52" spans="2:13" ht="27.75" customHeight="1" x14ac:dyDescent="0.15">
      <c r="B52" s="1173"/>
      <c r="C52" s="1174"/>
      <c r="D52" s="104"/>
      <c r="E52" s="1175" t="s">
        <v>43</v>
      </c>
      <c r="F52" s="1175"/>
      <c r="G52" s="1175"/>
      <c r="H52" s="1176"/>
      <c r="I52" s="333">
        <v>17715</v>
      </c>
      <c r="J52" s="334">
        <v>17374</v>
      </c>
      <c r="K52" s="334">
        <v>17241</v>
      </c>
      <c r="L52" s="334">
        <v>17393</v>
      </c>
      <c r="M52" s="335">
        <v>17607</v>
      </c>
    </row>
    <row r="53" spans="2:13" ht="27.75" customHeight="1" thickBot="1" x14ac:dyDescent="0.2">
      <c r="B53" s="1177" t="s">
        <v>19</v>
      </c>
      <c r="C53" s="1178"/>
      <c r="D53" s="108"/>
      <c r="E53" s="1179" t="s">
        <v>44</v>
      </c>
      <c r="F53" s="1179"/>
      <c r="G53" s="1179"/>
      <c r="H53" s="1180"/>
      <c r="I53" s="336">
        <v>9681</v>
      </c>
      <c r="J53" s="337">
        <v>8798</v>
      </c>
      <c r="K53" s="337">
        <v>8526</v>
      </c>
      <c r="L53" s="337">
        <v>8505</v>
      </c>
      <c r="M53" s="338">
        <v>8025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WyqD5tWvy5Qd0FHpji/Uo1iz/1xwXWv1bObPZSEQpUV/A0vBKN1v6+Waw9uSXejNQXF7YZkT7I2/HOCgi0t8uw==" saltValue="V/aTUhoZmdLmpoY5VqZar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9" zoomScale="70" zoomScaleNormal="70" zoomScaleSheetLayoutView="100" workbookViewId="0">
      <selection activeCell="H58" sqref="H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532</v>
      </c>
      <c r="G54" s="117" t="s">
        <v>533</v>
      </c>
      <c r="H54" s="118" t="s">
        <v>534</v>
      </c>
    </row>
    <row r="55" spans="2:8" ht="52.5" customHeight="1" x14ac:dyDescent="0.15">
      <c r="B55" s="119"/>
      <c r="C55" s="1196" t="s">
        <v>46</v>
      </c>
      <c r="D55" s="1196"/>
      <c r="E55" s="1197"/>
      <c r="F55" s="339">
        <v>2003</v>
      </c>
      <c r="G55" s="339">
        <v>2259</v>
      </c>
      <c r="H55" s="340">
        <v>2044</v>
      </c>
    </row>
    <row r="56" spans="2:8" ht="52.5" customHeight="1" x14ac:dyDescent="0.15">
      <c r="B56" s="120"/>
      <c r="C56" s="1198" t="s">
        <v>47</v>
      </c>
      <c r="D56" s="1198"/>
      <c r="E56" s="1199"/>
      <c r="F56" s="341">
        <v>733</v>
      </c>
      <c r="G56" s="341">
        <v>777</v>
      </c>
      <c r="H56" s="342">
        <v>809</v>
      </c>
    </row>
    <row r="57" spans="2:8" ht="53.25" customHeight="1" x14ac:dyDescent="0.15">
      <c r="B57" s="120"/>
      <c r="C57" s="1200" t="s">
        <v>48</v>
      </c>
      <c r="D57" s="1200"/>
      <c r="E57" s="1201"/>
      <c r="F57" s="343">
        <v>3518</v>
      </c>
      <c r="G57" s="343">
        <v>3540</v>
      </c>
      <c r="H57" s="344">
        <v>3419</v>
      </c>
    </row>
    <row r="58" spans="2:8" ht="45.75" customHeight="1" x14ac:dyDescent="0.15">
      <c r="B58" s="121"/>
      <c r="C58" s="1188" t="s">
        <v>621</v>
      </c>
      <c r="D58" s="1189"/>
      <c r="E58" s="1190"/>
      <c r="F58" s="345">
        <v>2163</v>
      </c>
      <c r="G58" s="345">
        <v>2149</v>
      </c>
      <c r="H58" s="346">
        <v>2018</v>
      </c>
    </row>
    <row r="59" spans="2:8" ht="45.75" customHeight="1" x14ac:dyDescent="0.15">
      <c r="B59" s="121"/>
      <c r="C59" s="1188" t="s">
        <v>622</v>
      </c>
      <c r="D59" s="1189"/>
      <c r="E59" s="1190"/>
      <c r="F59" s="345">
        <v>395</v>
      </c>
      <c r="G59" s="345">
        <v>402</v>
      </c>
      <c r="H59" s="346">
        <v>369</v>
      </c>
    </row>
    <row r="60" spans="2:8" ht="45.75" customHeight="1" x14ac:dyDescent="0.15">
      <c r="B60" s="121"/>
      <c r="C60" s="1188" t="s">
        <v>623</v>
      </c>
      <c r="D60" s="1189"/>
      <c r="E60" s="1190"/>
      <c r="F60" s="345">
        <v>397</v>
      </c>
      <c r="G60" s="345">
        <v>310</v>
      </c>
      <c r="H60" s="346">
        <v>281</v>
      </c>
    </row>
    <row r="61" spans="2:8" ht="45.75" customHeight="1" x14ac:dyDescent="0.15">
      <c r="B61" s="121"/>
      <c r="C61" s="1188" t="s">
        <v>624</v>
      </c>
      <c r="D61" s="1189"/>
      <c r="E61" s="1190"/>
      <c r="F61" s="345">
        <v>139</v>
      </c>
      <c r="G61" s="345">
        <v>264</v>
      </c>
      <c r="H61" s="346">
        <v>269</v>
      </c>
    </row>
    <row r="62" spans="2:8" ht="45.75" customHeight="1" thickBot="1" x14ac:dyDescent="0.2">
      <c r="B62" s="122"/>
      <c r="C62" s="1191" t="s">
        <v>625</v>
      </c>
      <c r="D62" s="1192"/>
      <c r="E62" s="1193"/>
      <c r="F62" s="347">
        <v>57</v>
      </c>
      <c r="G62" s="347">
        <v>45</v>
      </c>
      <c r="H62" s="348">
        <v>68</v>
      </c>
    </row>
    <row r="63" spans="2:8" ht="52.5" customHeight="1" thickBot="1" x14ac:dyDescent="0.2">
      <c r="B63" s="123"/>
      <c r="C63" s="1194" t="s">
        <v>49</v>
      </c>
      <c r="D63" s="1194"/>
      <c r="E63" s="1195"/>
      <c r="F63" s="349">
        <v>6254</v>
      </c>
      <c r="G63" s="349">
        <v>6576</v>
      </c>
      <c r="H63" s="350">
        <v>6271</v>
      </c>
    </row>
    <row r="64" spans="2:8" x14ac:dyDescent="0.15"/>
  </sheetData>
  <sheetProtection algorithmName="SHA-512" hashValue="Qtrv4sRieaX88o3SwEr1eWakUPM2+7NFNJa9ZIOln8X6baRI/p2B8FO5JGGPXlxzr9mTCz5JzgfUlBWLEjeYiA==" saltValue="DFE0DPo4wi5D5G+D8cfG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529</v>
      </c>
      <c r="G2" s="137"/>
      <c r="H2" s="138"/>
    </row>
    <row r="3" spans="1:8" x14ac:dyDescent="0.15">
      <c r="A3" s="134" t="s">
        <v>522</v>
      </c>
      <c r="B3" s="139"/>
      <c r="C3" s="140"/>
      <c r="D3" s="141">
        <v>48894</v>
      </c>
      <c r="E3" s="142"/>
      <c r="F3" s="143">
        <v>92632</v>
      </c>
      <c r="G3" s="144"/>
      <c r="H3" s="145"/>
    </row>
    <row r="4" spans="1:8" x14ac:dyDescent="0.15">
      <c r="A4" s="146"/>
      <c r="B4" s="147"/>
      <c r="C4" s="148"/>
      <c r="D4" s="149">
        <v>22434</v>
      </c>
      <c r="E4" s="150"/>
      <c r="F4" s="151">
        <v>47978</v>
      </c>
      <c r="G4" s="152"/>
      <c r="H4" s="153"/>
    </row>
    <row r="5" spans="1:8" x14ac:dyDescent="0.15">
      <c r="A5" s="134" t="s">
        <v>524</v>
      </c>
      <c r="B5" s="139"/>
      <c r="C5" s="140"/>
      <c r="D5" s="141">
        <v>43014</v>
      </c>
      <c r="E5" s="142"/>
      <c r="F5" s="143">
        <v>69604</v>
      </c>
      <c r="G5" s="144"/>
      <c r="H5" s="145"/>
    </row>
    <row r="6" spans="1:8" x14ac:dyDescent="0.15">
      <c r="A6" s="146"/>
      <c r="B6" s="147"/>
      <c r="C6" s="148"/>
      <c r="D6" s="149">
        <v>27320</v>
      </c>
      <c r="E6" s="150"/>
      <c r="F6" s="151">
        <v>36247</v>
      </c>
      <c r="G6" s="152"/>
      <c r="H6" s="153"/>
    </row>
    <row r="7" spans="1:8" x14ac:dyDescent="0.15">
      <c r="A7" s="134" t="s">
        <v>525</v>
      </c>
      <c r="B7" s="139"/>
      <c r="C7" s="140"/>
      <c r="D7" s="141">
        <v>73156</v>
      </c>
      <c r="E7" s="142"/>
      <c r="F7" s="143">
        <v>68410</v>
      </c>
      <c r="G7" s="144"/>
      <c r="H7" s="145"/>
    </row>
    <row r="8" spans="1:8" x14ac:dyDescent="0.15">
      <c r="A8" s="146"/>
      <c r="B8" s="147"/>
      <c r="C8" s="148"/>
      <c r="D8" s="149">
        <v>29022</v>
      </c>
      <c r="E8" s="150"/>
      <c r="F8" s="151">
        <v>35086</v>
      </c>
      <c r="G8" s="152"/>
      <c r="H8" s="153"/>
    </row>
    <row r="9" spans="1:8" x14ac:dyDescent="0.15">
      <c r="A9" s="134" t="s">
        <v>526</v>
      </c>
      <c r="B9" s="139"/>
      <c r="C9" s="140"/>
      <c r="D9" s="141">
        <v>96941</v>
      </c>
      <c r="E9" s="142"/>
      <c r="F9" s="143">
        <v>73019</v>
      </c>
      <c r="G9" s="144"/>
      <c r="H9" s="145"/>
    </row>
    <row r="10" spans="1:8" x14ac:dyDescent="0.15">
      <c r="A10" s="146"/>
      <c r="B10" s="147"/>
      <c r="C10" s="148"/>
      <c r="D10" s="149">
        <v>51045</v>
      </c>
      <c r="E10" s="150"/>
      <c r="F10" s="151">
        <v>39427</v>
      </c>
      <c r="G10" s="152"/>
      <c r="H10" s="153"/>
    </row>
    <row r="11" spans="1:8" x14ac:dyDescent="0.15">
      <c r="A11" s="134" t="s">
        <v>527</v>
      </c>
      <c r="B11" s="139"/>
      <c r="C11" s="140"/>
      <c r="D11" s="141">
        <v>74003</v>
      </c>
      <c r="E11" s="142"/>
      <c r="F11" s="143">
        <v>76590</v>
      </c>
      <c r="G11" s="144"/>
      <c r="H11" s="145"/>
    </row>
    <row r="12" spans="1:8" x14ac:dyDescent="0.15">
      <c r="A12" s="146"/>
      <c r="B12" s="147"/>
      <c r="C12" s="154"/>
      <c r="D12" s="149">
        <v>61113</v>
      </c>
      <c r="E12" s="150"/>
      <c r="F12" s="151">
        <v>42387</v>
      </c>
      <c r="G12" s="152"/>
      <c r="H12" s="153"/>
    </row>
    <row r="13" spans="1:8" x14ac:dyDescent="0.15">
      <c r="A13" s="134"/>
      <c r="B13" s="139"/>
      <c r="C13" s="140"/>
      <c r="D13" s="141">
        <v>67202</v>
      </c>
      <c r="E13" s="142"/>
      <c r="F13" s="143">
        <v>76051</v>
      </c>
      <c r="G13" s="155"/>
      <c r="H13" s="145"/>
    </row>
    <row r="14" spans="1:8" x14ac:dyDescent="0.15">
      <c r="A14" s="146"/>
      <c r="B14" s="147"/>
      <c r="C14" s="148"/>
      <c r="D14" s="149">
        <v>38187</v>
      </c>
      <c r="E14" s="150"/>
      <c r="F14" s="151">
        <v>40225</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0.39</v>
      </c>
      <c r="C19" s="156">
        <f>ROUND(VALUE(SUBSTITUTE(実質収支比率等に係る経年分析!G$48,"▲","-")),2)</f>
        <v>0.45</v>
      </c>
      <c r="D19" s="156">
        <f>ROUND(VALUE(SUBSTITUTE(実質収支比率等に係る経年分析!H$48,"▲","-")),2)</f>
        <v>0.56000000000000005</v>
      </c>
      <c r="E19" s="156">
        <f>ROUND(VALUE(SUBSTITUTE(実質収支比率等に係る経年分析!I$48,"▲","-")),2)</f>
        <v>0.66</v>
      </c>
      <c r="F19" s="156">
        <f>ROUND(VALUE(SUBSTITUTE(実質収支比率等に係る経年分析!J$48,"▲","-")),2)</f>
        <v>0.04</v>
      </c>
    </row>
    <row r="20" spans="1:11" x14ac:dyDescent="0.15">
      <c r="A20" s="156" t="s">
        <v>53</v>
      </c>
      <c r="B20" s="156">
        <f>ROUND(VALUE(SUBSTITUTE(実質収支比率等に係る経年分析!F$47,"▲","-")),2)</f>
        <v>18.190000000000001</v>
      </c>
      <c r="C20" s="156">
        <f>ROUND(VALUE(SUBSTITUTE(実質収支比率等に係る経年分析!G$47,"▲","-")),2)</f>
        <v>18.05</v>
      </c>
      <c r="D20" s="156">
        <f>ROUND(VALUE(SUBSTITUTE(実質収支比率等に係る経年分析!H$47,"▲","-")),2)</f>
        <v>19.899999999999999</v>
      </c>
      <c r="E20" s="156">
        <f>ROUND(VALUE(SUBSTITUTE(実質収支比率等に係る経年分析!I$47,"▲","-")),2)</f>
        <v>22.03</v>
      </c>
      <c r="F20" s="156">
        <f>ROUND(VALUE(SUBSTITUTE(実質収支比率等に係る経年分析!J$47,"▲","-")),2)</f>
        <v>19.66</v>
      </c>
    </row>
    <row r="21" spans="1:11" x14ac:dyDescent="0.15">
      <c r="A21" s="156" t="s">
        <v>54</v>
      </c>
      <c r="B21" s="156">
        <f>IF(ISNUMBER(VALUE(SUBSTITUTE(実質収支比率等に係る経年分析!F$49,"▲","-"))),ROUND(VALUE(SUBSTITUTE(実質収支比率等に係る経年分析!F$49,"▲","-")),2),NA())</f>
        <v>1.0900000000000001</v>
      </c>
      <c r="C21" s="156">
        <f>IF(ISNUMBER(VALUE(SUBSTITUTE(実質収支比率等に係る経年分析!G$49,"▲","-"))),ROUND(VALUE(SUBSTITUTE(実質収支比率等に係る経年分析!G$49,"▲","-")),2),NA())</f>
        <v>0.74</v>
      </c>
      <c r="D21" s="156">
        <f>IF(ISNUMBER(VALUE(SUBSTITUTE(実質収支比率等に係る経年分析!H$49,"▲","-"))),ROUND(VALUE(SUBSTITUTE(実質収支比率等に係る経年分析!H$49,"▲","-")),2),NA())</f>
        <v>1.54</v>
      </c>
      <c r="E21" s="156">
        <f>IF(ISNUMBER(VALUE(SUBSTITUTE(実質収支比率等に係る経年分析!I$49,"▲","-"))),ROUND(VALUE(SUBSTITUTE(実質収支比率等に係る経年分析!I$49,"▲","-")),2),NA())</f>
        <v>2.61</v>
      </c>
      <c r="F21" s="156">
        <f>IF(ISNUMBER(VALUE(SUBSTITUTE(実質収支比率等に係る経年分析!J$49,"▲","-"))),ROUND(VALUE(SUBSTITUTE(実質収支比率等に係る経年分析!J$49,"▲","-")),2),NA())</f>
        <v>-2.69</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0.23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0.01</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農林業者労働災害共済特別会計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一般会計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0.39</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0.43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0.54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0.64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0.13</v>
      </c>
    </row>
    <row r="32" spans="1:11" x14ac:dyDescent="0.15">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0.53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0.62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0.53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0.46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1.05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2.11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1.78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v>
      </c>
    </row>
    <row r="34" spans="1:16" x14ac:dyDescent="0.15">
      <c r="A34" s="157" t="str">
        <f>IF(連結実質赤字比率に係る赤字・黒字の構成分析!C$36="",NA(),連結実質赤字比率に係る赤字・黒字の構成分析!C$36)</f>
        <v>住宅・工業団地事業特別会計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6.64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6.25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6.35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6.51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5.69</v>
      </c>
    </row>
    <row r="35" spans="1:16" x14ac:dyDescent="0.15">
      <c r="A35" s="157" t="str">
        <f>IF(連結実質赤字比率に係る赤字・黒字の構成分析!C$35="",NA(),連結実質赤字比率に係る赤字・黒字の構成分析!C$35)</f>
        <v>上水道事業会計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13.31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13.97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13.14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11.67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10.41</v>
      </c>
    </row>
    <row r="36" spans="1:16" x14ac:dyDescent="0.15">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19.260000000000002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19.260000000000002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19.7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17.93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15.62</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1405</v>
      </c>
      <c r="E42" s="158"/>
      <c r="F42" s="158"/>
      <c r="G42" s="158">
        <f>'実質公債費比率（分子）の構造'!L$52</f>
        <v>1418</v>
      </c>
      <c r="H42" s="158"/>
      <c r="I42" s="158"/>
      <c r="J42" s="158">
        <f>'実質公債費比率（分子）の構造'!M$52</f>
        <v>1420</v>
      </c>
      <c r="K42" s="158"/>
      <c r="L42" s="158"/>
      <c r="M42" s="158">
        <f>'実質公債費比率（分子）の構造'!N$52</f>
        <v>1437</v>
      </c>
      <c r="N42" s="158"/>
      <c r="O42" s="158"/>
      <c r="P42" s="158">
        <f>'実質公債費比率（分子）の構造'!O$52</f>
        <v>1366</v>
      </c>
    </row>
    <row r="43" spans="1:16" x14ac:dyDescent="0.15">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f>'実質公債費比率（分子）の構造'!N$51</f>
        <v>0</v>
      </c>
      <c r="L43" s="158"/>
      <c r="M43" s="158"/>
      <c r="N43" s="158">
        <f>'実質公債費比率（分子）の構造'!O$51</f>
        <v>0</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967</v>
      </c>
      <c r="C46" s="158"/>
      <c r="D46" s="158"/>
      <c r="E46" s="158">
        <f>'実質公債費比率（分子）の構造'!L$48</f>
        <v>1051</v>
      </c>
      <c r="F46" s="158"/>
      <c r="G46" s="158"/>
      <c r="H46" s="158">
        <f>'実質公債費比率（分子）の構造'!M$48</f>
        <v>1034</v>
      </c>
      <c r="I46" s="158"/>
      <c r="J46" s="158"/>
      <c r="K46" s="158">
        <f>'実質公債費比率（分子）の構造'!N$48</f>
        <v>1037</v>
      </c>
      <c r="L46" s="158"/>
      <c r="M46" s="158"/>
      <c r="N46" s="158">
        <f>'実質公債費比率（分子）の構造'!O$48</f>
        <v>944</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1260</v>
      </c>
      <c r="C49" s="158"/>
      <c r="D49" s="158"/>
      <c r="E49" s="158">
        <f>'実質公債費比率（分子）の構造'!L$45</f>
        <v>1314</v>
      </c>
      <c r="F49" s="158"/>
      <c r="G49" s="158"/>
      <c r="H49" s="158">
        <f>'実質公債費比率（分子）の構造'!M$45</f>
        <v>1355</v>
      </c>
      <c r="I49" s="158"/>
      <c r="J49" s="158"/>
      <c r="K49" s="158">
        <f>'実質公債費比率（分子）の構造'!N$45</f>
        <v>1229</v>
      </c>
      <c r="L49" s="158"/>
      <c r="M49" s="158"/>
      <c r="N49" s="158">
        <f>'実質公債費比率（分子）の構造'!O$45</f>
        <v>1285</v>
      </c>
      <c r="O49" s="158"/>
      <c r="P49" s="158"/>
    </row>
    <row r="50" spans="1:16" x14ac:dyDescent="0.15">
      <c r="A50" s="158" t="s">
        <v>67</v>
      </c>
      <c r="B50" s="158" t="e">
        <f>NA()</f>
        <v>#N/A</v>
      </c>
      <c r="C50" s="158">
        <f>IF(ISNUMBER('実質公債費比率（分子）の構造'!K$53),'実質公債費比率（分子）の構造'!K$53,NA())</f>
        <v>822</v>
      </c>
      <c r="D50" s="158" t="e">
        <f>NA()</f>
        <v>#N/A</v>
      </c>
      <c r="E50" s="158" t="e">
        <f>NA()</f>
        <v>#N/A</v>
      </c>
      <c r="F50" s="158">
        <f>IF(ISNUMBER('実質公債費比率（分子）の構造'!L$53),'実質公債費比率（分子）の構造'!L$53,NA())</f>
        <v>947</v>
      </c>
      <c r="G50" s="158" t="e">
        <f>NA()</f>
        <v>#N/A</v>
      </c>
      <c r="H50" s="158" t="e">
        <f>NA()</f>
        <v>#N/A</v>
      </c>
      <c r="I50" s="158">
        <f>IF(ISNUMBER('実質公債費比率（分子）の構造'!M$53),'実質公債費比率（分子）の構造'!M$53,NA())</f>
        <v>969</v>
      </c>
      <c r="J50" s="158" t="e">
        <f>NA()</f>
        <v>#N/A</v>
      </c>
      <c r="K50" s="158" t="e">
        <f>NA()</f>
        <v>#N/A</v>
      </c>
      <c r="L50" s="158">
        <f>IF(ISNUMBER('実質公債費比率（分子）の構造'!N$53),'実質公債費比率（分子）の構造'!N$53,NA())</f>
        <v>829</v>
      </c>
      <c r="M50" s="158" t="e">
        <f>NA()</f>
        <v>#N/A</v>
      </c>
      <c r="N50" s="158" t="e">
        <f>NA()</f>
        <v>#N/A</v>
      </c>
      <c r="O50" s="158">
        <f>IF(ISNUMBER('実質公債費比率（分子）の構造'!O$53),'実質公債費比率（分子）の構造'!O$53,NA())</f>
        <v>863</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17715</v>
      </c>
      <c r="E56" s="157"/>
      <c r="F56" s="157"/>
      <c r="G56" s="157">
        <f>'将来負担比率（分子）の構造'!J$52</f>
        <v>17374</v>
      </c>
      <c r="H56" s="157"/>
      <c r="I56" s="157"/>
      <c r="J56" s="157">
        <f>'将来負担比率（分子）の構造'!K$52</f>
        <v>17241</v>
      </c>
      <c r="K56" s="157"/>
      <c r="L56" s="157"/>
      <c r="M56" s="157">
        <f>'将来負担比率（分子）の構造'!L$52</f>
        <v>17393</v>
      </c>
      <c r="N56" s="157"/>
      <c r="O56" s="157"/>
      <c r="P56" s="157">
        <f>'将来負担比率（分子）の構造'!M$52</f>
        <v>17607</v>
      </c>
    </row>
    <row r="57" spans="1:16" x14ac:dyDescent="0.15">
      <c r="A57" s="157" t="s">
        <v>42</v>
      </c>
      <c r="B57" s="157"/>
      <c r="C57" s="157"/>
      <c r="D57" s="157">
        <f>'将来負担比率（分子）の構造'!I$51</f>
        <v>1203</v>
      </c>
      <c r="E57" s="157"/>
      <c r="F57" s="157"/>
      <c r="G57" s="157">
        <f>'将来負担比率（分子）の構造'!J$51</f>
        <v>1447</v>
      </c>
      <c r="H57" s="157"/>
      <c r="I57" s="157"/>
      <c r="J57" s="157">
        <f>'将来負担比率（分子）の構造'!K$51</f>
        <v>1488</v>
      </c>
      <c r="K57" s="157"/>
      <c r="L57" s="157"/>
      <c r="M57" s="157">
        <f>'将来負担比率（分子）の構造'!L$51</f>
        <v>1180</v>
      </c>
      <c r="N57" s="157"/>
      <c r="O57" s="157"/>
      <c r="P57" s="157">
        <f>'将来負担比率（分子）の構造'!M$51</f>
        <v>1332</v>
      </c>
    </row>
    <row r="58" spans="1:16" x14ac:dyDescent="0.15">
      <c r="A58" s="157" t="s">
        <v>41</v>
      </c>
      <c r="B58" s="157"/>
      <c r="C58" s="157"/>
      <c r="D58" s="157">
        <f>'将来負担比率（分子）の構造'!I$50</f>
        <v>5355</v>
      </c>
      <c r="E58" s="157"/>
      <c r="F58" s="157"/>
      <c r="G58" s="157">
        <f>'将来負担比率（分子）の構造'!J$50</f>
        <v>6257</v>
      </c>
      <c r="H58" s="157"/>
      <c r="I58" s="157"/>
      <c r="J58" s="157">
        <f>'将来負担比率（分子）の構造'!K$50</f>
        <v>6885</v>
      </c>
      <c r="K58" s="157"/>
      <c r="L58" s="157"/>
      <c r="M58" s="157">
        <f>'将来負担比率（分子）の構造'!L$50</f>
        <v>7337</v>
      </c>
      <c r="N58" s="157"/>
      <c r="O58" s="157"/>
      <c r="P58" s="157">
        <f>'将来負担比率（分子）の構造'!M$50</f>
        <v>7101</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5</v>
      </c>
      <c r="C61" s="157"/>
      <c r="D61" s="157"/>
      <c r="E61" s="157">
        <f>'将来負担比率（分子）の構造'!J$46</f>
        <v>1</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2574</v>
      </c>
      <c r="C62" s="157"/>
      <c r="D62" s="157"/>
      <c r="E62" s="157">
        <f>'将来負担比率（分子）の構造'!J$45</f>
        <v>2573</v>
      </c>
      <c r="F62" s="157"/>
      <c r="G62" s="157"/>
      <c r="H62" s="157">
        <f>'将来負担比率（分子）の構造'!K$45</f>
        <v>2602</v>
      </c>
      <c r="I62" s="157"/>
      <c r="J62" s="157"/>
      <c r="K62" s="157">
        <f>'将来負担比率（分子）の構造'!L$45</f>
        <v>2675</v>
      </c>
      <c r="L62" s="157"/>
      <c r="M62" s="157"/>
      <c r="N62" s="157">
        <f>'将来負担比率（分子）の構造'!M$45</f>
        <v>2619</v>
      </c>
      <c r="O62" s="157"/>
      <c r="P62" s="157"/>
    </row>
    <row r="63" spans="1:16" x14ac:dyDescent="0.15">
      <c r="A63" s="157" t="s">
        <v>34</v>
      </c>
      <c r="B63" s="157">
        <f>'将来負担比率（分子）の構造'!I$44</f>
        <v>0</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17024</v>
      </c>
      <c r="C64" s="157"/>
      <c r="D64" s="157"/>
      <c r="E64" s="157">
        <f>'将来負担比率（分子）の構造'!J$43</f>
        <v>17197</v>
      </c>
      <c r="F64" s="157"/>
      <c r="G64" s="157"/>
      <c r="H64" s="157">
        <f>'将来負担比率（分子）の構造'!K$43</f>
        <v>17408</v>
      </c>
      <c r="I64" s="157"/>
      <c r="J64" s="157"/>
      <c r="K64" s="157">
        <f>'将来負担比率（分子）の構造'!L$43</f>
        <v>16898</v>
      </c>
      <c r="L64" s="157"/>
      <c r="M64" s="157"/>
      <c r="N64" s="157">
        <f>'将来負担比率（分子）の構造'!M$43</f>
        <v>16030</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14352</v>
      </c>
      <c r="C66" s="157"/>
      <c r="D66" s="157"/>
      <c r="E66" s="157">
        <f>'将来負担比率（分子）の構造'!J$41</f>
        <v>14105</v>
      </c>
      <c r="F66" s="157"/>
      <c r="G66" s="157"/>
      <c r="H66" s="157">
        <f>'将来負担比率（分子）の構造'!K$41</f>
        <v>14131</v>
      </c>
      <c r="I66" s="157"/>
      <c r="J66" s="157"/>
      <c r="K66" s="157">
        <f>'将来負担比率（分子）の構造'!L$41</f>
        <v>14842</v>
      </c>
      <c r="L66" s="157"/>
      <c r="M66" s="157"/>
      <c r="N66" s="157">
        <f>'将来負担比率（分子）の構造'!M$41</f>
        <v>15416</v>
      </c>
      <c r="O66" s="157"/>
      <c r="P66" s="157"/>
    </row>
    <row r="67" spans="1:16" x14ac:dyDescent="0.15">
      <c r="A67" s="157" t="s">
        <v>71</v>
      </c>
      <c r="B67" s="157" t="e">
        <f>NA()</f>
        <v>#N/A</v>
      </c>
      <c r="C67" s="157">
        <f>IF(ISNUMBER('将来負担比率（分子）の構造'!I$53), IF('将来負担比率（分子）の構造'!I$53 &lt; 0, 0, '将来負担比率（分子）の構造'!I$53), NA())</f>
        <v>9681</v>
      </c>
      <c r="D67" s="157" t="e">
        <f>NA()</f>
        <v>#N/A</v>
      </c>
      <c r="E67" s="157" t="e">
        <f>NA()</f>
        <v>#N/A</v>
      </c>
      <c r="F67" s="157">
        <f>IF(ISNUMBER('将来負担比率（分子）の構造'!J$53), IF('将来負担比率（分子）の構造'!J$53 &lt; 0, 0, '将来負担比率（分子）の構造'!J$53), NA())</f>
        <v>8798</v>
      </c>
      <c r="G67" s="157" t="e">
        <f>NA()</f>
        <v>#N/A</v>
      </c>
      <c r="H67" s="157" t="e">
        <f>NA()</f>
        <v>#N/A</v>
      </c>
      <c r="I67" s="157">
        <f>IF(ISNUMBER('将来負担比率（分子）の構造'!K$53), IF('将来負担比率（分子）の構造'!K$53 &lt; 0, 0, '将来負担比率（分子）の構造'!K$53), NA())</f>
        <v>8526</v>
      </c>
      <c r="J67" s="157" t="e">
        <f>NA()</f>
        <v>#N/A</v>
      </c>
      <c r="K67" s="157" t="e">
        <f>NA()</f>
        <v>#N/A</v>
      </c>
      <c r="L67" s="157">
        <f>IF(ISNUMBER('将来負担比率（分子）の構造'!L$53), IF('将来負担比率（分子）の構造'!L$53 &lt; 0, 0, '将来負担比率（分子）の構造'!L$53), NA())</f>
        <v>8505</v>
      </c>
      <c r="M67" s="157" t="e">
        <f>NA()</f>
        <v>#N/A</v>
      </c>
      <c r="N67" s="157" t="e">
        <f>NA()</f>
        <v>#N/A</v>
      </c>
      <c r="O67" s="157">
        <f>IF(ISNUMBER('将来負担比率（分子）の構造'!M$53), IF('将来負担比率（分子）の構造'!M$53 &lt; 0, 0, '将来負担比率（分子）の構造'!M$53), NA())</f>
        <v>8025</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2003</v>
      </c>
      <c r="C72" s="161">
        <f>基金残高に係る経年分析!G55</f>
        <v>2259</v>
      </c>
      <c r="D72" s="161">
        <f>基金残高に係る経年分析!H55</f>
        <v>2044</v>
      </c>
    </row>
    <row r="73" spans="1:16" x14ac:dyDescent="0.15">
      <c r="A73" s="160" t="s">
        <v>74</v>
      </c>
      <c r="B73" s="161">
        <f>基金残高に係る経年分析!F56</f>
        <v>733</v>
      </c>
      <c r="C73" s="161">
        <f>基金残高に係る経年分析!G56</f>
        <v>777</v>
      </c>
      <c r="D73" s="161">
        <f>基金残高に係る経年分析!H56</f>
        <v>809</v>
      </c>
    </row>
    <row r="74" spans="1:16" x14ac:dyDescent="0.15">
      <c r="A74" s="160" t="s">
        <v>75</v>
      </c>
      <c r="B74" s="161">
        <f>基金残高に係る経年分析!F57</f>
        <v>3518</v>
      </c>
      <c r="C74" s="161">
        <f>基金残高に係る経年分析!G57</f>
        <v>3540</v>
      </c>
      <c r="D74" s="161">
        <f>基金残高に係る経年分析!H57</f>
        <v>3419</v>
      </c>
    </row>
  </sheetData>
  <sheetProtection algorithmName="SHA-512" hashValue="PrqM/34Flvsm5j8F9nCLbd6hEH9ZGdH79+OWUyX7vBNdBOzwFOnjeWoai44m+mLCanLEs2qQGsODdTlKMYWFFQ==" saltValue="WfEFK0Gt7XGTRxUpfcNgK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4701391</v>
      </c>
      <c r="S5" s="664"/>
      <c r="T5" s="664"/>
      <c r="U5" s="664"/>
      <c r="V5" s="664"/>
      <c r="W5" s="664"/>
      <c r="X5" s="664"/>
      <c r="Y5" s="689"/>
      <c r="Z5" s="702">
        <v>23.2</v>
      </c>
      <c r="AA5" s="702"/>
      <c r="AB5" s="702"/>
      <c r="AC5" s="702"/>
      <c r="AD5" s="703">
        <v>4622705</v>
      </c>
      <c r="AE5" s="703"/>
      <c r="AF5" s="703"/>
      <c r="AG5" s="703"/>
      <c r="AH5" s="703"/>
      <c r="AI5" s="703"/>
      <c r="AJ5" s="703"/>
      <c r="AK5" s="703"/>
      <c r="AL5" s="690">
        <v>43.1</v>
      </c>
      <c r="AM5" s="672"/>
      <c r="AN5" s="672"/>
      <c r="AO5" s="691"/>
      <c r="AP5" s="666" t="s">
        <v>216</v>
      </c>
      <c r="AQ5" s="667"/>
      <c r="AR5" s="667"/>
      <c r="AS5" s="667"/>
      <c r="AT5" s="667"/>
      <c r="AU5" s="667"/>
      <c r="AV5" s="667"/>
      <c r="AW5" s="667"/>
      <c r="AX5" s="667"/>
      <c r="AY5" s="667"/>
      <c r="AZ5" s="667"/>
      <c r="BA5" s="667"/>
      <c r="BB5" s="667"/>
      <c r="BC5" s="667"/>
      <c r="BD5" s="667"/>
      <c r="BE5" s="667"/>
      <c r="BF5" s="668"/>
      <c r="BG5" s="608">
        <v>4622705</v>
      </c>
      <c r="BH5" s="609"/>
      <c r="BI5" s="609"/>
      <c r="BJ5" s="609"/>
      <c r="BK5" s="609"/>
      <c r="BL5" s="609"/>
      <c r="BM5" s="609"/>
      <c r="BN5" s="610"/>
      <c r="BO5" s="646">
        <v>98.3</v>
      </c>
      <c r="BP5" s="646"/>
      <c r="BQ5" s="646"/>
      <c r="BR5" s="646"/>
      <c r="BS5" s="647">
        <v>254388</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226767</v>
      </c>
      <c r="S6" s="609"/>
      <c r="T6" s="609"/>
      <c r="U6" s="609"/>
      <c r="V6" s="609"/>
      <c r="W6" s="609"/>
      <c r="X6" s="609"/>
      <c r="Y6" s="610"/>
      <c r="Z6" s="646">
        <v>1.1000000000000001</v>
      </c>
      <c r="AA6" s="646"/>
      <c r="AB6" s="646"/>
      <c r="AC6" s="646"/>
      <c r="AD6" s="647">
        <v>226767</v>
      </c>
      <c r="AE6" s="647"/>
      <c r="AF6" s="647"/>
      <c r="AG6" s="647"/>
      <c r="AH6" s="647"/>
      <c r="AI6" s="647"/>
      <c r="AJ6" s="647"/>
      <c r="AK6" s="647"/>
      <c r="AL6" s="611">
        <v>2.1</v>
      </c>
      <c r="AM6" s="612"/>
      <c r="AN6" s="612"/>
      <c r="AO6" s="648"/>
      <c r="AP6" s="605" t="s">
        <v>221</v>
      </c>
      <c r="AQ6" s="606"/>
      <c r="AR6" s="606"/>
      <c r="AS6" s="606"/>
      <c r="AT6" s="606"/>
      <c r="AU6" s="606"/>
      <c r="AV6" s="606"/>
      <c r="AW6" s="606"/>
      <c r="AX6" s="606"/>
      <c r="AY6" s="606"/>
      <c r="AZ6" s="606"/>
      <c r="BA6" s="606"/>
      <c r="BB6" s="606"/>
      <c r="BC6" s="606"/>
      <c r="BD6" s="606"/>
      <c r="BE6" s="606"/>
      <c r="BF6" s="607"/>
      <c r="BG6" s="608">
        <v>4622705</v>
      </c>
      <c r="BH6" s="609"/>
      <c r="BI6" s="609"/>
      <c r="BJ6" s="609"/>
      <c r="BK6" s="609"/>
      <c r="BL6" s="609"/>
      <c r="BM6" s="609"/>
      <c r="BN6" s="610"/>
      <c r="BO6" s="646">
        <v>98.3</v>
      </c>
      <c r="BP6" s="646"/>
      <c r="BQ6" s="646"/>
      <c r="BR6" s="646"/>
      <c r="BS6" s="647">
        <v>254388</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181189</v>
      </c>
      <c r="CS6" s="609"/>
      <c r="CT6" s="609"/>
      <c r="CU6" s="609"/>
      <c r="CV6" s="609"/>
      <c r="CW6" s="609"/>
      <c r="CX6" s="609"/>
      <c r="CY6" s="610"/>
      <c r="CZ6" s="690">
        <v>0.9</v>
      </c>
      <c r="DA6" s="672"/>
      <c r="DB6" s="672"/>
      <c r="DC6" s="692"/>
      <c r="DD6" s="614" t="s">
        <v>122</v>
      </c>
      <c r="DE6" s="609"/>
      <c r="DF6" s="609"/>
      <c r="DG6" s="609"/>
      <c r="DH6" s="609"/>
      <c r="DI6" s="609"/>
      <c r="DJ6" s="609"/>
      <c r="DK6" s="609"/>
      <c r="DL6" s="609"/>
      <c r="DM6" s="609"/>
      <c r="DN6" s="609"/>
      <c r="DO6" s="609"/>
      <c r="DP6" s="610"/>
      <c r="DQ6" s="614">
        <v>180103</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2031</v>
      </c>
      <c r="S7" s="609"/>
      <c r="T7" s="609"/>
      <c r="U7" s="609"/>
      <c r="V7" s="609"/>
      <c r="W7" s="609"/>
      <c r="X7" s="609"/>
      <c r="Y7" s="610"/>
      <c r="Z7" s="646">
        <v>0</v>
      </c>
      <c r="AA7" s="646"/>
      <c r="AB7" s="646"/>
      <c r="AC7" s="646"/>
      <c r="AD7" s="647">
        <v>2031</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1592778</v>
      </c>
      <c r="BH7" s="609"/>
      <c r="BI7" s="609"/>
      <c r="BJ7" s="609"/>
      <c r="BK7" s="609"/>
      <c r="BL7" s="609"/>
      <c r="BM7" s="609"/>
      <c r="BN7" s="610"/>
      <c r="BO7" s="646">
        <v>33.9</v>
      </c>
      <c r="BP7" s="646"/>
      <c r="BQ7" s="646"/>
      <c r="BR7" s="646"/>
      <c r="BS7" s="647">
        <v>75114</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3213044</v>
      </c>
      <c r="CS7" s="609"/>
      <c r="CT7" s="609"/>
      <c r="CU7" s="609"/>
      <c r="CV7" s="609"/>
      <c r="CW7" s="609"/>
      <c r="CX7" s="609"/>
      <c r="CY7" s="610"/>
      <c r="CZ7" s="646">
        <v>15.8</v>
      </c>
      <c r="DA7" s="646"/>
      <c r="DB7" s="646"/>
      <c r="DC7" s="646"/>
      <c r="DD7" s="614">
        <v>324698</v>
      </c>
      <c r="DE7" s="609"/>
      <c r="DF7" s="609"/>
      <c r="DG7" s="609"/>
      <c r="DH7" s="609"/>
      <c r="DI7" s="609"/>
      <c r="DJ7" s="609"/>
      <c r="DK7" s="609"/>
      <c r="DL7" s="609"/>
      <c r="DM7" s="609"/>
      <c r="DN7" s="609"/>
      <c r="DO7" s="609"/>
      <c r="DP7" s="610"/>
      <c r="DQ7" s="614">
        <v>2229263</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43727</v>
      </c>
      <c r="S8" s="609"/>
      <c r="T8" s="609"/>
      <c r="U8" s="609"/>
      <c r="V8" s="609"/>
      <c r="W8" s="609"/>
      <c r="X8" s="609"/>
      <c r="Y8" s="610"/>
      <c r="Z8" s="646">
        <v>0.2</v>
      </c>
      <c r="AA8" s="646"/>
      <c r="AB8" s="646"/>
      <c r="AC8" s="646"/>
      <c r="AD8" s="647">
        <v>43727</v>
      </c>
      <c r="AE8" s="647"/>
      <c r="AF8" s="647"/>
      <c r="AG8" s="647"/>
      <c r="AH8" s="647"/>
      <c r="AI8" s="647"/>
      <c r="AJ8" s="647"/>
      <c r="AK8" s="647"/>
      <c r="AL8" s="611">
        <v>0.4</v>
      </c>
      <c r="AM8" s="612"/>
      <c r="AN8" s="612"/>
      <c r="AO8" s="648"/>
      <c r="AP8" s="605" t="s">
        <v>227</v>
      </c>
      <c r="AQ8" s="606"/>
      <c r="AR8" s="606"/>
      <c r="AS8" s="606"/>
      <c r="AT8" s="606"/>
      <c r="AU8" s="606"/>
      <c r="AV8" s="606"/>
      <c r="AW8" s="606"/>
      <c r="AX8" s="606"/>
      <c r="AY8" s="606"/>
      <c r="AZ8" s="606"/>
      <c r="BA8" s="606"/>
      <c r="BB8" s="606"/>
      <c r="BC8" s="606"/>
      <c r="BD8" s="606"/>
      <c r="BE8" s="606"/>
      <c r="BF8" s="607"/>
      <c r="BG8" s="608">
        <v>49506</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7335472</v>
      </c>
      <c r="CS8" s="609"/>
      <c r="CT8" s="609"/>
      <c r="CU8" s="609"/>
      <c r="CV8" s="609"/>
      <c r="CW8" s="609"/>
      <c r="CX8" s="609"/>
      <c r="CY8" s="610"/>
      <c r="CZ8" s="646">
        <v>36.200000000000003</v>
      </c>
      <c r="DA8" s="646"/>
      <c r="DB8" s="646"/>
      <c r="DC8" s="646"/>
      <c r="DD8" s="614">
        <v>516743</v>
      </c>
      <c r="DE8" s="609"/>
      <c r="DF8" s="609"/>
      <c r="DG8" s="609"/>
      <c r="DH8" s="609"/>
      <c r="DI8" s="609"/>
      <c r="DJ8" s="609"/>
      <c r="DK8" s="609"/>
      <c r="DL8" s="609"/>
      <c r="DM8" s="609"/>
      <c r="DN8" s="609"/>
      <c r="DO8" s="609"/>
      <c r="DP8" s="610"/>
      <c r="DQ8" s="614">
        <v>3783666</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54446</v>
      </c>
      <c r="S9" s="609"/>
      <c r="T9" s="609"/>
      <c r="U9" s="609"/>
      <c r="V9" s="609"/>
      <c r="W9" s="609"/>
      <c r="X9" s="609"/>
      <c r="Y9" s="610"/>
      <c r="Z9" s="646">
        <v>0.3</v>
      </c>
      <c r="AA9" s="646"/>
      <c r="AB9" s="646"/>
      <c r="AC9" s="646"/>
      <c r="AD9" s="647">
        <v>54446</v>
      </c>
      <c r="AE9" s="647"/>
      <c r="AF9" s="647"/>
      <c r="AG9" s="647"/>
      <c r="AH9" s="647"/>
      <c r="AI9" s="647"/>
      <c r="AJ9" s="647"/>
      <c r="AK9" s="647"/>
      <c r="AL9" s="611">
        <v>0.5</v>
      </c>
      <c r="AM9" s="612"/>
      <c r="AN9" s="612"/>
      <c r="AO9" s="648"/>
      <c r="AP9" s="605" t="s">
        <v>230</v>
      </c>
      <c r="AQ9" s="606"/>
      <c r="AR9" s="606"/>
      <c r="AS9" s="606"/>
      <c r="AT9" s="606"/>
      <c r="AU9" s="606"/>
      <c r="AV9" s="606"/>
      <c r="AW9" s="606"/>
      <c r="AX9" s="606"/>
      <c r="AY9" s="606"/>
      <c r="AZ9" s="606"/>
      <c r="BA9" s="606"/>
      <c r="BB9" s="606"/>
      <c r="BC9" s="606"/>
      <c r="BD9" s="606"/>
      <c r="BE9" s="606"/>
      <c r="BF9" s="607"/>
      <c r="BG9" s="608">
        <v>1230614</v>
      </c>
      <c r="BH9" s="609"/>
      <c r="BI9" s="609"/>
      <c r="BJ9" s="609"/>
      <c r="BK9" s="609"/>
      <c r="BL9" s="609"/>
      <c r="BM9" s="609"/>
      <c r="BN9" s="610"/>
      <c r="BO9" s="646">
        <v>26.2</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2573130</v>
      </c>
      <c r="CS9" s="609"/>
      <c r="CT9" s="609"/>
      <c r="CU9" s="609"/>
      <c r="CV9" s="609"/>
      <c r="CW9" s="609"/>
      <c r="CX9" s="609"/>
      <c r="CY9" s="610"/>
      <c r="CZ9" s="646">
        <v>12.7</v>
      </c>
      <c r="DA9" s="646"/>
      <c r="DB9" s="646"/>
      <c r="DC9" s="646"/>
      <c r="DD9" s="614">
        <v>329626</v>
      </c>
      <c r="DE9" s="609"/>
      <c r="DF9" s="609"/>
      <c r="DG9" s="609"/>
      <c r="DH9" s="609"/>
      <c r="DI9" s="609"/>
      <c r="DJ9" s="609"/>
      <c r="DK9" s="609"/>
      <c r="DL9" s="609"/>
      <c r="DM9" s="609"/>
      <c r="DN9" s="609"/>
      <c r="DO9" s="609"/>
      <c r="DP9" s="610"/>
      <c r="DQ9" s="614">
        <v>1773862</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118678</v>
      </c>
      <c r="BH10" s="609"/>
      <c r="BI10" s="609"/>
      <c r="BJ10" s="609"/>
      <c r="BK10" s="609"/>
      <c r="BL10" s="609"/>
      <c r="BM10" s="609"/>
      <c r="BN10" s="610"/>
      <c r="BO10" s="646">
        <v>2.5</v>
      </c>
      <c r="BP10" s="646"/>
      <c r="BQ10" s="646"/>
      <c r="BR10" s="646"/>
      <c r="BS10" s="647">
        <v>19836</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26600</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12782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809087</v>
      </c>
      <c r="S11" s="609"/>
      <c r="T11" s="609"/>
      <c r="U11" s="609"/>
      <c r="V11" s="609"/>
      <c r="W11" s="609"/>
      <c r="X11" s="609"/>
      <c r="Y11" s="610"/>
      <c r="Z11" s="611">
        <v>4</v>
      </c>
      <c r="AA11" s="612"/>
      <c r="AB11" s="612"/>
      <c r="AC11" s="613"/>
      <c r="AD11" s="614">
        <v>809087</v>
      </c>
      <c r="AE11" s="609"/>
      <c r="AF11" s="609"/>
      <c r="AG11" s="609"/>
      <c r="AH11" s="609"/>
      <c r="AI11" s="609"/>
      <c r="AJ11" s="609"/>
      <c r="AK11" s="610"/>
      <c r="AL11" s="611">
        <v>7.5</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193980</v>
      </c>
      <c r="BH11" s="609"/>
      <c r="BI11" s="609"/>
      <c r="BJ11" s="609"/>
      <c r="BK11" s="609"/>
      <c r="BL11" s="609"/>
      <c r="BM11" s="609"/>
      <c r="BN11" s="610"/>
      <c r="BO11" s="646">
        <v>4.0999999999999996</v>
      </c>
      <c r="BP11" s="646"/>
      <c r="BQ11" s="646"/>
      <c r="BR11" s="646"/>
      <c r="BS11" s="647">
        <v>55278</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787494</v>
      </c>
      <c r="CS11" s="609"/>
      <c r="CT11" s="609"/>
      <c r="CU11" s="609"/>
      <c r="CV11" s="609"/>
      <c r="CW11" s="609"/>
      <c r="CX11" s="609"/>
      <c r="CY11" s="610"/>
      <c r="CZ11" s="646">
        <v>3.9</v>
      </c>
      <c r="DA11" s="646"/>
      <c r="DB11" s="646"/>
      <c r="DC11" s="646"/>
      <c r="DD11" s="614">
        <v>80455</v>
      </c>
      <c r="DE11" s="609"/>
      <c r="DF11" s="609"/>
      <c r="DG11" s="609"/>
      <c r="DH11" s="609"/>
      <c r="DI11" s="609"/>
      <c r="DJ11" s="609"/>
      <c r="DK11" s="609"/>
      <c r="DL11" s="609"/>
      <c r="DM11" s="609"/>
      <c r="DN11" s="609"/>
      <c r="DO11" s="609"/>
      <c r="DP11" s="610"/>
      <c r="DQ11" s="614">
        <v>525159</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2678297</v>
      </c>
      <c r="BH12" s="609"/>
      <c r="BI12" s="609"/>
      <c r="BJ12" s="609"/>
      <c r="BK12" s="609"/>
      <c r="BL12" s="609"/>
      <c r="BM12" s="609"/>
      <c r="BN12" s="610"/>
      <c r="BO12" s="646">
        <v>57</v>
      </c>
      <c r="BP12" s="646"/>
      <c r="BQ12" s="646"/>
      <c r="BR12" s="646"/>
      <c r="BS12" s="647">
        <v>179274</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425347</v>
      </c>
      <c r="CS12" s="609"/>
      <c r="CT12" s="609"/>
      <c r="CU12" s="609"/>
      <c r="CV12" s="609"/>
      <c r="CW12" s="609"/>
      <c r="CX12" s="609"/>
      <c r="CY12" s="610"/>
      <c r="CZ12" s="646">
        <v>2.1</v>
      </c>
      <c r="DA12" s="646"/>
      <c r="DB12" s="646"/>
      <c r="DC12" s="646"/>
      <c r="DD12" s="614">
        <v>32262</v>
      </c>
      <c r="DE12" s="609"/>
      <c r="DF12" s="609"/>
      <c r="DG12" s="609"/>
      <c r="DH12" s="609"/>
      <c r="DI12" s="609"/>
      <c r="DJ12" s="609"/>
      <c r="DK12" s="609"/>
      <c r="DL12" s="609"/>
      <c r="DM12" s="609"/>
      <c r="DN12" s="609"/>
      <c r="DO12" s="609"/>
      <c r="DP12" s="610"/>
      <c r="DQ12" s="614">
        <v>249846</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2663615</v>
      </c>
      <c r="BH13" s="609"/>
      <c r="BI13" s="609"/>
      <c r="BJ13" s="609"/>
      <c r="BK13" s="609"/>
      <c r="BL13" s="609"/>
      <c r="BM13" s="609"/>
      <c r="BN13" s="610"/>
      <c r="BO13" s="646">
        <v>56.7</v>
      </c>
      <c r="BP13" s="646"/>
      <c r="BQ13" s="646"/>
      <c r="BR13" s="646"/>
      <c r="BS13" s="647">
        <v>179274</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1468871</v>
      </c>
      <c r="CS13" s="609"/>
      <c r="CT13" s="609"/>
      <c r="CU13" s="609"/>
      <c r="CV13" s="609"/>
      <c r="CW13" s="609"/>
      <c r="CX13" s="609"/>
      <c r="CY13" s="610"/>
      <c r="CZ13" s="646">
        <v>7.2</v>
      </c>
      <c r="DA13" s="646"/>
      <c r="DB13" s="646"/>
      <c r="DC13" s="646"/>
      <c r="DD13" s="614">
        <v>517347</v>
      </c>
      <c r="DE13" s="609"/>
      <c r="DF13" s="609"/>
      <c r="DG13" s="609"/>
      <c r="DH13" s="609"/>
      <c r="DI13" s="609"/>
      <c r="DJ13" s="609"/>
      <c r="DK13" s="609"/>
      <c r="DL13" s="609"/>
      <c r="DM13" s="609"/>
      <c r="DN13" s="609"/>
      <c r="DO13" s="609"/>
      <c r="DP13" s="610"/>
      <c r="DQ13" s="614">
        <v>880465</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145340</v>
      </c>
      <c r="BH14" s="609"/>
      <c r="BI14" s="609"/>
      <c r="BJ14" s="609"/>
      <c r="BK14" s="609"/>
      <c r="BL14" s="609"/>
      <c r="BM14" s="609"/>
      <c r="BN14" s="610"/>
      <c r="BO14" s="646">
        <v>3.1</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926141</v>
      </c>
      <c r="CS14" s="609"/>
      <c r="CT14" s="609"/>
      <c r="CU14" s="609"/>
      <c r="CV14" s="609"/>
      <c r="CW14" s="609"/>
      <c r="CX14" s="609"/>
      <c r="CY14" s="610"/>
      <c r="CZ14" s="646">
        <v>4.5999999999999996</v>
      </c>
      <c r="DA14" s="646"/>
      <c r="DB14" s="646"/>
      <c r="DC14" s="646"/>
      <c r="DD14" s="614">
        <v>201837</v>
      </c>
      <c r="DE14" s="609"/>
      <c r="DF14" s="609"/>
      <c r="DG14" s="609"/>
      <c r="DH14" s="609"/>
      <c r="DI14" s="609"/>
      <c r="DJ14" s="609"/>
      <c r="DK14" s="609"/>
      <c r="DL14" s="609"/>
      <c r="DM14" s="609"/>
      <c r="DN14" s="609"/>
      <c r="DO14" s="609"/>
      <c r="DP14" s="610"/>
      <c r="DQ14" s="614">
        <v>686755</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36602</v>
      </c>
      <c r="S15" s="609"/>
      <c r="T15" s="609"/>
      <c r="U15" s="609"/>
      <c r="V15" s="609"/>
      <c r="W15" s="609"/>
      <c r="X15" s="609"/>
      <c r="Y15" s="610"/>
      <c r="Z15" s="646">
        <v>0.2</v>
      </c>
      <c r="AA15" s="646"/>
      <c r="AB15" s="646"/>
      <c r="AC15" s="646"/>
      <c r="AD15" s="647">
        <v>36602</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206290</v>
      </c>
      <c r="BH15" s="609"/>
      <c r="BI15" s="609"/>
      <c r="BJ15" s="609"/>
      <c r="BK15" s="609"/>
      <c r="BL15" s="609"/>
      <c r="BM15" s="609"/>
      <c r="BN15" s="610"/>
      <c r="BO15" s="646">
        <v>4.4000000000000004</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1717391</v>
      </c>
      <c r="CS15" s="609"/>
      <c r="CT15" s="609"/>
      <c r="CU15" s="609"/>
      <c r="CV15" s="609"/>
      <c r="CW15" s="609"/>
      <c r="CX15" s="609"/>
      <c r="CY15" s="610"/>
      <c r="CZ15" s="646">
        <v>8.5</v>
      </c>
      <c r="DA15" s="646"/>
      <c r="DB15" s="646"/>
      <c r="DC15" s="646"/>
      <c r="DD15" s="614">
        <v>296463</v>
      </c>
      <c r="DE15" s="609"/>
      <c r="DF15" s="609"/>
      <c r="DG15" s="609"/>
      <c r="DH15" s="609"/>
      <c r="DI15" s="609"/>
      <c r="DJ15" s="609"/>
      <c r="DK15" s="609"/>
      <c r="DL15" s="609"/>
      <c r="DM15" s="609"/>
      <c r="DN15" s="609"/>
      <c r="DO15" s="609"/>
      <c r="DP15" s="610"/>
      <c r="DQ15" s="614">
        <v>1292615</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96169</v>
      </c>
      <c r="S16" s="609"/>
      <c r="T16" s="609"/>
      <c r="U16" s="609"/>
      <c r="V16" s="609"/>
      <c r="W16" s="609"/>
      <c r="X16" s="609"/>
      <c r="Y16" s="610"/>
      <c r="Z16" s="646">
        <v>0.5</v>
      </c>
      <c r="AA16" s="646"/>
      <c r="AB16" s="646"/>
      <c r="AC16" s="646"/>
      <c r="AD16" s="647">
        <v>96169</v>
      </c>
      <c r="AE16" s="647"/>
      <c r="AF16" s="647"/>
      <c r="AG16" s="647"/>
      <c r="AH16" s="647"/>
      <c r="AI16" s="647"/>
      <c r="AJ16" s="647"/>
      <c r="AK16" s="647"/>
      <c r="AL16" s="611">
        <v>0.9</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338337</v>
      </c>
      <c r="CS16" s="609"/>
      <c r="CT16" s="609"/>
      <c r="CU16" s="609"/>
      <c r="CV16" s="609"/>
      <c r="CW16" s="609"/>
      <c r="CX16" s="609"/>
      <c r="CY16" s="610"/>
      <c r="CZ16" s="646">
        <v>1.7</v>
      </c>
      <c r="DA16" s="646"/>
      <c r="DB16" s="646"/>
      <c r="DC16" s="646"/>
      <c r="DD16" s="614" t="s">
        <v>122</v>
      </c>
      <c r="DE16" s="609"/>
      <c r="DF16" s="609"/>
      <c r="DG16" s="609"/>
      <c r="DH16" s="609"/>
      <c r="DI16" s="609"/>
      <c r="DJ16" s="609"/>
      <c r="DK16" s="609"/>
      <c r="DL16" s="609"/>
      <c r="DM16" s="609"/>
      <c r="DN16" s="609"/>
      <c r="DO16" s="609"/>
      <c r="DP16" s="610"/>
      <c r="DQ16" s="614">
        <v>47473</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162850</v>
      </c>
      <c r="S17" s="609"/>
      <c r="T17" s="609"/>
      <c r="U17" s="609"/>
      <c r="V17" s="609"/>
      <c r="W17" s="609"/>
      <c r="X17" s="609"/>
      <c r="Y17" s="610"/>
      <c r="Z17" s="646">
        <v>0.8</v>
      </c>
      <c r="AA17" s="646"/>
      <c r="AB17" s="646"/>
      <c r="AC17" s="646"/>
      <c r="AD17" s="647">
        <v>162850</v>
      </c>
      <c r="AE17" s="647"/>
      <c r="AF17" s="647"/>
      <c r="AG17" s="647"/>
      <c r="AH17" s="647"/>
      <c r="AI17" s="647"/>
      <c r="AJ17" s="647"/>
      <c r="AK17" s="647"/>
      <c r="AL17" s="611">
        <v>1.5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1287360</v>
      </c>
      <c r="CS17" s="609"/>
      <c r="CT17" s="609"/>
      <c r="CU17" s="609"/>
      <c r="CV17" s="609"/>
      <c r="CW17" s="609"/>
      <c r="CX17" s="609"/>
      <c r="CY17" s="610"/>
      <c r="CZ17" s="646">
        <v>6.3</v>
      </c>
      <c r="DA17" s="646"/>
      <c r="DB17" s="646"/>
      <c r="DC17" s="646"/>
      <c r="DD17" s="614" t="s">
        <v>122</v>
      </c>
      <c r="DE17" s="609"/>
      <c r="DF17" s="609"/>
      <c r="DG17" s="609"/>
      <c r="DH17" s="609"/>
      <c r="DI17" s="609"/>
      <c r="DJ17" s="609"/>
      <c r="DK17" s="609"/>
      <c r="DL17" s="609"/>
      <c r="DM17" s="609"/>
      <c r="DN17" s="609"/>
      <c r="DO17" s="609"/>
      <c r="DP17" s="610"/>
      <c r="DQ17" s="614">
        <v>1287360</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27170</v>
      </c>
      <c r="S18" s="609"/>
      <c r="T18" s="609"/>
      <c r="U18" s="609"/>
      <c r="V18" s="609"/>
      <c r="W18" s="609"/>
      <c r="X18" s="609"/>
      <c r="Y18" s="610"/>
      <c r="Z18" s="646">
        <v>0.1</v>
      </c>
      <c r="AA18" s="646"/>
      <c r="AB18" s="646"/>
      <c r="AC18" s="646"/>
      <c r="AD18" s="647">
        <v>27170</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128457</v>
      </c>
      <c r="S19" s="609"/>
      <c r="T19" s="609"/>
      <c r="U19" s="609"/>
      <c r="V19" s="609"/>
      <c r="W19" s="609"/>
      <c r="X19" s="609"/>
      <c r="Y19" s="610"/>
      <c r="Z19" s="646">
        <v>0.6</v>
      </c>
      <c r="AA19" s="646"/>
      <c r="AB19" s="646"/>
      <c r="AC19" s="646"/>
      <c r="AD19" s="647">
        <v>128457</v>
      </c>
      <c r="AE19" s="647"/>
      <c r="AF19" s="647"/>
      <c r="AG19" s="647"/>
      <c r="AH19" s="647"/>
      <c r="AI19" s="647"/>
      <c r="AJ19" s="647"/>
      <c r="AK19" s="647"/>
      <c r="AL19" s="611">
        <v>1.2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78686</v>
      </c>
      <c r="BH19" s="609"/>
      <c r="BI19" s="609"/>
      <c r="BJ19" s="609"/>
      <c r="BK19" s="609"/>
      <c r="BL19" s="609"/>
      <c r="BM19" s="609"/>
      <c r="BN19" s="610"/>
      <c r="BO19" s="646">
        <v>1.7</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7223</v>
      </c>
      <c r="S20" s="609"/>
      <c r="T20" s="609"/>
      <c r="U20" s="609"/>
      <c r="V20" s="609"/>
      <c r="W20" s="609"/>
      <c r="X20" s="609"/>
      <c r="Y20" s="610"/>
      <c r="Z20" s="646">
        <v>0</v>
      </c>
      <c r="AA20" s="646"/>
      <c r="AB20" s="646"/>
      <c r="AC20" s="646"/>
      <c r="AD20" s="647">
        <v>7223</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78686</v>
      </c>
      <c r="BH20" s="609"/>
      <c r="BI20" s="609"/>
      <c r="BJ20" s="609"/>
      <c r="BK20" s="609"/>
      <c r="BL20" s="609"/>
      <c r="BM20" s="609"/>
      <c r="BN20" s="610"/>
      <c r="BO20" s="646">
        <v>1.7</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20280376</v>
      </c>
      <c r="CS20" s="609"/>
      <c r="CT20" s="609"/>
      <c r="CU20" s="609"/>
      <c r="CV20" s="609"/>
      <c r="CW20" s="609"/>
      <c r="CX20" s="609"/>
      <c r="CY20" s="610"/>
      <c r="CZ20" s="646">
        <v>100</v>
      </c>
      <c r="DA20" s="646"/>
      <c r="DB20" s="646"/>
      <c r="DC20" s="646"/>
      <c r="DD20" s="614">
        <v>2299431</v>
      </c>
      <c r="DE20" s="609"/>
      <c r="DF20" s="609"/>
      <c r="DG20" s="609"/>
      <c r="DH20" s="609"/>
      <c r="DI20" s="609"/>
      <c r="DJ20" s="609"/>
      <c r="DK20" s="609"/>
      <c r="DL20" s="609"/>
      <c r="DM20" s="609"/>
      <c r="DN20" s="609"/>
      <c r="DO20" s="609"/>
      <c r="DP20" s="610"/>
      <c r="DQ20" s="614">
        <v>12949349</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5422303</v>
      </c>
      <c r="S21" s="609"/>
      <c r="T21" s="609"/>
      <c r="U21" s="609"/>
      <c r="V21" s="609"/>
      <c r="W21" s="609"/>
      <c r="X21" s="609"/>
      <c r="Y21" s="610"/>
      <c r="Z21" s="646">
        <v>26.7</v>
      </c>
      <c r="AA21" s="646"/>
      <c r="AB21" s="646"/>
      <c r="AC21" s="646"/>
      <c r="AD21" s="647">
        <v>4612246</v>
      </c>
      <c r="AE21" s="647"/>
      <c r="AF21" s="647"/>
      <c r="AG21" s="647"/>
      <c r="AH21" s="647"/>
      <c r="AI21" s="647"/>
      <c r="AJ21" s="647"/>
      <c r="AK21" s="647"/>
      <c r="AL21" s="611">
        <v>43</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4612246</v>
      </c>
      <c r="S22" s="609"/>
      <c r="T22" s="609"/>
      <c r="U22" s="609"/>
      <c r="V22" s="609"/>
      <c r="W22" s="609"/>
      <c r="X22" s="609"/>
      <c r="Y22" s="610"/>
      <c r="Z22" s="646">
        <v>22.7</v>
      </c>
      <c r="AA22" s="646"/>
      <c r="AB22" s="646"/>
      <c r="AC22" s="646"/>
      <c r="AD22" s="647">
        <v>4612246</v>
      </c>
      <c r="AE22" s="647"/>
      <c r="AF22" s="647"/>
      <c r="AG22" s="647"/>
      <c r="AH22" s="647"/>
      <c r="AI22" s="647"/>
      <c r="AJ22" s="647"/>
      <c r="AK22" s="647"/>
      <c r="AL22" s="611">
        <v>43</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810057</v>
      </c>
      <c r="S23" s="609"/>
      <c r="T23" s="609"/>
      <c r="U23" s="609"/>
      <c r="V23" s="609"/>
      <c r="W23" s="609"/>
      <c r="X23" s="609"/>
      <c r="Y23" s="610"/>
      <c r="Z23" s="646">
        <v>4</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78686</v>
      </c>
      <c r="BH23" s="609"/>
      <c r="BI23" s="609"/>
      <c r="BJ23" s="609"/>
      <c r="BK23" s="609"/>
      <c r="BL23" s="609"/>
      <c r="BM23" s="609"/>
      <c r="BN23" s="610"/>
      <c r="BO23" s="646">
        <v>1.7</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9351016</v>
      </c>
      <c r="CS24" s="664"/>
      <c r="CT24" s="664"/>
      <c r="CU24" s="664"/>
      <c r="CV24" s="664"/>
      <c r="CW24" s="664"/>
      <c r="CX24" s="664"/>
      <c r="CY24" s="689"/>
      <c r="CZ24" s="690">
        <v>46.1</v>
      </c>
      <c r="DA24" s="672"/>
      <c r="DB24" s="672"/>
      <c r="DC24" s="692"/>
      <c r="DD24" s="688">
        <v>6650822</v>
      </c>
      <c r="DE24" s="664"/>
      <c r="DF24" s="664"/>
      <c r="DG24" s="664"/>
      <c r="DH24" s="664"/>
      <c r="DI24" s="664"/>
      <c r="DJ24" s="664"/>
      <c r="DK24" s="689"/>
      <c r="DL24" s="688">
        <v>5896640</v>
      </c>
      <c r="DM24" s="664"/>
      <c r="DN24" s="664"/>
      <c r="DO24" s="664"/>
      <c r="DP24" s="664"/>
      <c r="DQ24" s="664"/>
      <c r="DR24" s="664"/>
      <c r="DS24" s="664"/>
      <c r="DT24" s="664"/>
      <c r="DU24" s="664"/>
      <c r="DV24" s="689"/>
      <c r="DW24" s="690">
        <v>54.8</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11555373</v>
      </c>
      <c r="S25" s="609"/>
      <c r="T25" s="609"/>
      <c r="U25" s="609"/>
      <c r="V25" s="609"/>
      <c r="W25" s="609"/>
      <c r="X25" s="609"/>
      <c r="Y25" s="610"/>
      <c r="Z25" s="646">
        <v>56.9</v>
      </c>
      <c r="AA25" s="646"/>
      <c r="AB25" s="646"/>
      <c r="AC25" s="646"/>
      <c r="AD25" s="647">
        <v>10666630</v>
      </c>
      <c r="AE25" s="647"/>
      <c r="AF25" s="647"/>
      <c r="AG25" s="647"/>
      <c r="AH25" s="647"/>
      <c r="AI25" s="647"/>
      <c r="AJ25" s="647"/>
      <c r="AK25" s="647"/>
      <c r="AL25" s="611">
        <v>99.4</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4123508</v>
      </c>
      <c r="CS25" s="621"/>
      <c r="CT25" s="621"/>
      <c r="CU25" s="621"/>
      <c r="CV25" s="621"/>
      <c r="CW25" s="621"/>
      <c r="CX25" s="621"/>
      <c r="CY25" s="622"/>
      <c r="CZ25" s="611">
        <v>20.3</v>
      </c>
      <c r="DA25" s="623"/>
      <c r="DB25" s="623"/>
      <c r="DC25" s="624"/>
      <c r="DD25" s="614">
        <v>3802030</v>
      </c>
      <c r="DE25" s="621"/>
      <c r="DF25" s="621"/>
      <c r="DG25" s="621"/>
      <c r="DH25" s="621"/>
      <c r="DI25" s="621"/>
      <c r="DJ25" s="621"/>
      <c r="DK25" s="622"/>
      <c r="DL25" s="614">
        <v>3554219</v>
      </c>
      <c r="DM25" s="621"/>
      <c r="DN25" s="621"/>
      <c r="DO25" s="621"/>
      <c r="DP25" s="621"/>
      <c r="DQ25" s="621"/>
      <c r="DR25" s="621"/>
      <c r="DS25" s="621"/>
      <c r="DT25" s="621"/>
      <c r="DU25" s="621"/>
      <c r="DV25" s="622"/>
      <c r="DW25" s="611">
        <v>33</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2288</v>
      </c>
      <c r="S26" s="609"/>
      <c r="T26" s="609"/>
      <c r="U26" s="609"/>
      <c r="V26" s="609"/>
      <c r="W26" s="609"/>
      <c r="X26" s="609"/>
      <c r="Y26" s="610"/>
      <c r="Z26" s="646">
        <v>0</v>
      </c>
      <c r="AA26" s="646"/>
      <c r="AB26" s="646"/>
      <c r="AC26" s="646"/>
      <c r="AD26" s="647">
        <v>2288</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2265215</v>
      </c>
      <c r="CS26" s="609"/>
      <c r="CT26" s="609"/>
      <c r="CU26" s="609"/>
      <c r="CV26" s="609"/>
      <c r="CW26" s="609"/>
      <c r="CX26" s="609"/>
      <c r="CY26" s="610"/>
      <c r="CZ26" s="611">
        <v>11.2</v>
      </c>
      <c r="DA26" s="623"/>
      <c r="DB26" s="623"/>
      <c r="DC26" s="624"/>
      <c r="DD26" s="614">
        <v>2132212</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50895</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4701391</v>
      </c>
      <c r="BH27" s="609"/>
      <c r="BI27" s="609"/>
      <c r="BJ27" s="609"/>
      <c r="BK27" s="609"/>
      <c r="BL27" s="609"/>
      <c r="BM27" s="609"/>
      <c r="BN27" s="610"/>
      <c r="BO27" s="646">
        <v>100</v>
      </c>
      <c r="BP27" s="646"/>
      <c r="BQ27" s="646"/>
      <c r="BR27" s="646"/>
      <c r="BS27" s="647">
        <v>254388</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3940148</v>
      </c>
      <c r="CS27" s="621"/>
      <c r="CT27" s="621"/>
      <c r="CU27" s="621"/>
      <c r="CV27" s="621"/>
      <c r="CW27" s="621"/>
      <c r="CX27" s="621"/>
      <c r="CY27" s="622"/>
      <c r="CZ27" s="611">
        <v>19.399999999999999</v>
      </c>
      <c r="DA27" s="623"/>
      <c r="DB27" s="623"/>
      <c r="DC27" s="624"/>
      <c r="DD27" s="614">
        <v>1561432</v>
      </c>
      <c r="DE27" s="621"/>
      <c r="DF27" s="621"/>
      <c r="DG27" s="621"/>
      <c r="DH27" s="621"/>
      <c r="DI27" s="621"/>
      <c r="DJ27" s="621"/>
      <c r="DK27" s="622"/>
      <c r="DL27" s="614">
        <v>1055061</v>
      </c>
      <c r="DM27" s="621"/>
      <c r="DN27" s="621"/>
      <c r="DO27" s="621"/>
      <c r="DP27" s="621"/>
      <c r="DQ27" s="621"/>
      <c r="DR27" s="621"/>
      <c r="DS27" s="621"/>
      <c r="DT27" s="621"/>
      <c r="DU27" s="621"/>
      <c r="DV27" s="622"/>
      <c r="DW27" s="611">
        <v>9.8000000000000007</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220843</v>
      </c>
      <c r="S28" s="609"/>
      <c r="T28" s="609"/>
      <c r="U28" s="609"/>
      <c r="V28" s="609"/>
      <c r="W28" s="609"/>
      <c r="X28" s="609"/>
      <c r="Y28" s="610"/>
      <c r="Z28" s="646">
        <v>1.1000000000000001</v>
      </c>
      <c r="AA28" s="646"/>
      <c r="AB28" s="646"/>
      <c r="AC28" s="646"/>
      <c r="AD28" s="647">
        <v>57823</v>
      </c>
      <c r="AE28" s="647"/>
      <c r="AF28" s="647"/>
      <c r="AG28" s="647"/>
      <c r="AH28" s="647"/>
      <c r="AI28" s="647"/>
      <c r="AJ28" s="647"/>
      <c r="AK28" s="647"/>
      <c r="AL28" s="611">
        <v>0.5</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1287360</v>
      </c>
      <c r="CS28" s="609"/>
      <c r="CT28" s="609"/>
      <c r="CU28" s="609"/>
      <c r="CV28" s="609"/>
      <c r="CW28" s="609"/>
      <c r="CX28" s="609"/>
      <c r="CY28" s="610"/>
      <c r="CZ28" s="611">
        <v>6.3</v>
      </c>
      <c r="DA28" s="623"/>
      <c r="DB28" s="623"/>
      <c r="DC28" s="624"/>
      <c r="DD28" s="614">
        <v>1287360</v>
      </c>
      <c r="DE28" s="609"/>
      <c r="DF28" s="609"/>
      <c r="DG28" s="609"/>
      <c r="DH28" s="609"/>
      <c r="DI28" s="609"/>
      <c r="DJ28" s="609"/>
      <c r="DK28" s="610"/>
      <c r="DL28" s="614">
        <v>1287360</v>
      </c>
      <c r="DM28" s="609"/>
      <c r="DN28" s="609"/>
      <c r="DO28" s="609"/>
      <c r="DP28" s="609"/>
      <c r="DQ28" s="609"/>
      <c r="DR28" s="609"/>
      <c r="DS28" s="609"/>
      <c r="DT28" s="609"/>
      <c r="DU28" s="609"/>
      <c r="DV28" s="610"/>
      <c r="DW28" s="611">
        <v>12</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207556</v>
      </c>
      <c r="S29" s="609"/>
      <c r="T29" s="609"/>
      <c r="U29" s="609"/>
      <c r="V29" s="609"/>
      <c r="W29" s="609"/>
      <c r="X29" s="609"/>
      <c r="Y29" s="610"/>
      <c r="Z29" s="646">
        <v>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1285485</v>
      </c>
      <c r="CS29" s="621"/>
      <c r="CT29" s="621"/>
      <c r="CU29" s="621"/>
      <c r="CV29" s="621"/>
      <c r="CW29" s="621"/>
      <c r="CX29" s="621"/>
      <c r="CY29" s="622"/>
      <c r="CZ29" s="611">
        <v>6.3</v>
      </c>
      <c r="DA29" s="623"/>
      <c r="DB29" s="623"/>
      <c r="DC29" s="624"/>
      <c r="DD29" s="614">
        <v>1285485</v>
      </c>
      <c r="DE29" s="621"/>
      <c r="DF29" s="621"/>
      <c r="DG29" s="621"/>
      <c r="DH29" s="621"/>
      <c r="DI29" s="621"/>
      <c r="DJ29" s="621"/>
      <c r="DK29" s="622"/>
      <c r="DL29" s="614">
        <v>1285485</v>
      </c>
      <c r="DM29" s="621"/>
      <c r="DN29" s="621"/>
      <c r="DO29" s="621"/>
      <c r="DP29" s="621"/>
      <c r="DQ29" s="621"/>
      <c r="DR29" s="621"/>
      <c r="DS29" s="621"/>
      <c r="DT29" s="621"/>
      <c r="DU29" s="621"/>
      <c r="DV29" s="622"/>
      <c r="DW29" s="611">
        <v>11.9</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2894539</v>
      </c>
      <c r="S30" s="609"/>
      <c r="T30" s="609"/>
      <c r="U30" s="609"/>
      <c r="V30" s="609"/>
      <c r="W30" s="609"/>
      <c r="X30" s="609"/>
      <c r="Y30" s="610"/>
      <c r="Z30" s="646">
        <v>14.3</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1221225</v>
      </c>
      <c r="CS30" s="609"/>
      <c r="CT30" s="609"/>
      <c r="CU30" s="609"/>
      <c r="CV30" s="609"/>
      <c r="CW30" s="609"/>
      <c r="CX30" s="609"/>
      <c r="CY30" s="610"/>
      <c r="CZ30" s="611">
        <v>6</v>
      </c>
      <c r="DA30" s="623"/>
      <c r="DB30" s="623"/>
      <c r="DC30" s="624"/>
      <c r="DD30" s="614">
        <v>1221225</v>
      </c>
      <c r="DE30" s="609"/>
      <c r="DF30" s="609"/>
      <c r="DG30" s="609"/>
      <c r="DH30" s="609"/>
      <c r="DI30" s="609"/>
      <c r="DJ30" s="609"/>
      <c r="DK30" s="610"/>
      <c r="DL30" s="614">
        <v>1221225</v>
      </c>
      <c r="DM30" s="609"/>
      <c r="DN30" s="609"/>
      <c r="DO30" s="609"/>
      <c r="DP30" s="609"/>
      <c r="DQ30" s="609"/>
      <c r="DR30" s="609"/>
      <c r="DS30" s="609"/>
      <c r="DT30" s="609"/>
      <c r="DU30" s="609"/>
      <c r="DV30" s="610"/>
      <c r="DW30" s="611">
        <v>11.3</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99.5</v>
      </c>
      <c r="BH31" s="671"/>
      <c r="BI31" s="671"/>
      <c r="BJ31" s="671"/>
      <c r="BK31" s="671"/>
      <c r="BL31" s="671"/>
      <c r="BM31" s="672">
        <v>98.9</v>
      </c>
      <c r="BN31" s="671"/>
      <c r="BO31" s="671"/>
      <c r="BP31" s="671"/>
      <c r="BQ31" s="673"/>
      <c r="BR31" s="670">
        <v>99.6</v>
      </c>
      <c r="BS31" s="671"/>
      <c r="BT31" s="671"/>
      <c r="BU31" s="671"/>
      <c r="BV31" s="671"/>
      <c r="BW31" s="671"/>
      <c r="BX31" s="672">
        <v>98.6</v>
      </c>
      <c r="BY31" s="671"/>
      <c r="BZ31" s="671"/>
      <c r="CA31" s="671"/>
      <c r="CB31" s="673"/>
      <c r="CD31" s="629"/>
      <c r="CE31" s="630"/>
      <c r="CF31" s="605" t="s">
        <v>300</v>
      </c>
      <c r="CG31" s="606"/>
      <c r="CH31" s="606"/>
      <c r="CI31" s="606"/>
      <c r="CJ31" s="606"/>
      <c r="CK31" s="606"/>
      <c r="CL31" s="606"/>
      <c r="CM31" s="606"/>
      <c r="CN31" s="606"/>
      <c r="CO31" s="606"/>
      <c r="CP31" s="606"/>
      <c r="CQ31" s="607"/>
      <c r="CR31" s="608">
        <v>64260</v>
      </c>
      <c r="CS31" s="621"/>
      <c r="CT31" s="621"/>
      <c r="CU31" s="621"/>
      <c r="CV31" s="621"/>
      <c r="CW31" s="621"/>
      <c r="CX31" s="621"/>
      <c r="CY31" s="622"/>
      <c r="CZ31" s="611">
        <v>0.3</v>
      </c>
      <c r="DA31" s="623"/>
      <c r="DB31" s="623"/>
      <c r="DC31" s="624"/>
      <c r="DD31" s="614">
        <v>64260</v>
      </c>
      <c r="DE31" s="621"/>
      <c r="DF31" s="621"/>
      <c r="DG31" s="621"/>
      <c r="DH31" s="621"/>
      <c r="DI31" s="621"/>
      <c r="DJ31" s="621"/>
      <c r="DK31" s="622"/>
      <c r="DL31" s="614">
        <v>64260</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1860052</v>
      </c>
      <c r="S32" s="609"/>
      <c r="T32" s="609"/>
      <c r="U32" s="609"/>
      <c r="V32" s="609"/>
      <c r="W32" s="609"/>
      <c r="X32" s="609"/>
      <c r="Y32" s="610"/>
      <c r="Z32" s="646">
        <v>9.1999999999999993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99.5</v>
      </c>
      <c r="BH32" s="621"/>
      <c r="BI32" s="621"/>
      <c r="BJ32" s="621"/>
      <c r="BK32" s="621"/>
      <c r="BL32" s="621"/>
      <c r="BM32" s="612">
        <v>98.5</v>
      </c>
      <c r="BN32" s="621"/>
      <c r="BO32" s="621"/>
      <c r="BP32" s="621"/>
      <c r="BQ32" s="644"/>
      <c r="BR32" s="674">
        <v>99.5</v>
      </c>
      <c r="BS32" s="621"/>
      <c r="BT32" s="621"/>
      <c r="BU32" s="621"/>
      <c r="BV32" s="621"/>
      <c r="BW32" s="621"/>
      <c r="BX32" s="612">
        <v>98.5</v>
      </c>
      <c r="BY32" s="621"/>
      <c r="BZ32" s="621"/>
      <c r="CA32" s="621"/>
      <c r="CB32" s="644"/>
      <c r="CD32" s="631"/>
      <c r="CE32" s="632"/>
      <c r="CF32" s="605" t="s">
        <v>304</v>
      </c>
      <c r="CG32" s="606"/>
      <c r="CH32" s="606"/>
      <c r="CI32" s="606"/>
      <c r="CJ32" s="606"/>
      <c r="CK32" s="606"/>
      <c r="CL32" s="606"/>
      <c r="CM32" s="606"/>
      <c r="CN32" s="606"/>
      <c r="CO32" s="606"/>
      <c r="CP32" s="606"/>
      <c r="CQ32" s="607"/>
      <c r="CR32" s="608">
        <v>1875</v>
      </c>
      <c r="CS32" s="609"/>
      <c r="CT32" s="609"/>
      <c r="CU32" s="609"/>
      <c r="CV32" s="609"/>
      <c r="CW32" s="609"/>
      <c r="CX32" s="609"/>
      <c r="CY32" s="610"/>
      <c r="CZ32" s="611">
        <v>0</v>
      </c>
      <c r="DA32" s="623"/>
      <c r="DB32" s="623"/>
      <c r="DC32" s="624"/>
      <c r="DD32" s="614">
        <v>1875</v>
      </c>
      <c r="DE32" s="609"/>
      <c r="DF32" s="609"/>
      <c r="DG32" s="609"/>
      <c r="DH32" s="609"/>
      <c r="DI32" s="609"/>
      <c r="DJ32" s="609"/>
      <c r="DK32" s="610"/>
      <c r="DL32" s="614">
        <v>1875</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16899</v>
      </c>
      <c r="S33" s="609"/>
      <c r="T33" s="609"/>
      <c r="U33" s="609"/>
      <c r="V33" s="609"/>
      <c r="W33" s="609"/>
      <c r="X33" s="609"/>
      <c r="Y33" s="610"/>
      <c r="Z33" s="646">
        <v>0.1</v>
      </c>
      <c r="AA33" s="646"/>
      <c r="AB33" s="646"/>
      <c r="AC33" s="646"/>
      <c r="AD33" s="647">
        <v>2096</v>
      </c>
      <c r="AE33" s="647"/>
      <c r="AF33" s="647"/>
      <c r="AG33" s="647"/>
      <c r="AH33" s="647"/>
      <c r="AI33" s="647"/>
      <c r="AJ33" s="647"/>
      <c r="AK33" s="647"/>
      <c r="AL33" s="611">
        <v>0</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99.6</v>
      </c>
      <c r="BH33" s="593"/>
      <c r="BI33" s="593"/>
      <c r="BJ33" s="593"/>
      <c r="BK33" s="593"/>
      <c r="BL33" s="593"/>
      <c r="BM33" s="639">
        <v>99.1</v>
      </c>
      <c r="BN33" s="593"/>
      <c r="BO33" s="593"/>
      <c r="BP33" s="593"/>
      <c r="BQ33" s="656"/>
      <c r="BR33" s="669">
        <v>99.7</v>
      </c>
      <c r="BS33" s="593"/>
      <c r="BT33" s="593"/>
      <c r="BU33" s="593"/>
      <c r="BV33" s="593"/>
      <c r="BW33" s="593"/>
      <c r="BX33" s="639">
        <v>99.1</v>
      </c>
      <c r="BY33" s="593"/>
      <c r="BZ33" s="593"/>
      <c r="CA33" s="593"/>
      <c r="CB33" s="656"/>
      <c r="CD33" s="605" t="s">
        <v>307</v>
      </c>
      <c r="CE33" s="606"/>
      <c r="CF33" s="606"/>
      <c r="CG33" s="606"/>
      <c r="CH33" s="606"/>
      <c r="CI33" s="606"/>
      <c r="CJ33" s="606"/>
      <c r="CK33" s="606"/>
      <c r="CL33" s="606"/>
      <c r="CM33" s="606"/>
      <c r="CN33" s="606"/>
      <c r="CO33" s="606"/>
      <c r="CP33" s="606"/>
      <c r="CQ33" s="607"/>
      <c r="CR33" s="608">
        <v>8291592</v>
      </c>
      <c r="CS33" s="621"/>
      <c r="CT33" s="621"/>
      <c r="CU33" s="621"/>
      <c r="CV33" s="621"/>
      <c r="CW33" s="621"/>
      <c r="CX33" s="621"/>
      <c r="CY33" s="622"/>
      <c r="CZ33" s="611">
        <v>40.9</v>
      </c>
      <c r="DA33" s="623"/>
      <c r="DB33" s="623"/>
      <c r="DC33" s="624"/>
      <c r="DD33" s="614">
        <v>6028059</v>
      </c>
      <c r="DE33" s="621"/>
      <c r="DF33" s="621"/>
      <c r="DG33" s="621"/>
      <c r="DH33" s="621"/>
      <c r="DI33" s="621"/>
      <c r="DJ33" s="621"/>
      <c r="DK33" s="622"/>
      <c r="DL33" s="614">
        <v>4427385</v>
      </c>
      <c r="DM33" s="621"/>
      <c r="DN33" s="621"/>
      <c r="DO33" s="621"/>
      <c r="DP33" s="621"/>
      <c r="DQ33" s="621"/>
      <c r="DR33" s="621"/>
      <c r="DS33" s="621"/>
      <c r="DT33" s="621"/>
      <c r="DU33" s="621"/>
      <c r="DV33" s="622"/>
      <c r="DW33" s="611">
        <v>41.1</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363543</v>
      </c>
      <c r="S34" s="609"/>
      <c r="T34" s="609"/>
      <c r="U34" s="609"/>
      <c r="V34" s="609"/>
      <c r="W34" s="609"/>
      <c r="X34" s="609"/>
      <c r="Y34" s="610"/>
      <c r="Z34" s="646">
        <v>1.8</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3271951</v>
      </c>
      <c r="CS34" s="609"/>
      <c r="CT34" s="609"/>
      <c r="CU34" s="609"/>
      <c r="CV34" s="609"/>
      <c r="CW34" s="609"/>
      <c r="CX34" s="609"/>
      <c r="CY34" s="610"/>
      <c r="CZ34" s="611">
        <v>16.100000000000001</v>
      </c>
      <c r="DA34" s="623"/>
      <c r="DB34" s="623"/>
      <c r="DC34" s="624"/>
      <c r="DD34" s="614">
        <v>2126219</v>
      </c>
      <c r="DE34" s="609"/>
      <c r="DF34" s="609"/>
      <c r="DG34" s="609"/>
      <c r="DH34" s="609"/>
      <c r="DI34" s="609"/>
      <c r="DJ34" s="609"/>
      <c r="DK34" s="610"/>
      <c r="DL34" s="614">
        <v>1588397</v>
      </c>
      <c r="DM34" s="609"/>
      <c r="DN34" s="609"/>
      <c r="DO34" s="609"/>
      <c r="DP34" s="609"/>
      <c r="DQ34" s="609"/>
      <c r="DR34" s="609"/>
      <c r="DS34" s="609"/>
      <c r="DT34" s="609"/>
      <c r="DU34" s="609"/>
      <c r="DV34" s="610"/>
      <c r="DW34" s="611">
        <v>14.8</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997810</v>
      </c>
      <c r="S35" s="609"/>
      <c r="T35" s="609"/>
      <c r="U35" s="609"/>
      <c r="V35" s="609"/>
      <c r="W35" s="609"/>
      <c r="X35" s="609"/>
      <c r="Y35" s="610"/>
      <c r="Z35" s="646">
        <v>4.9000000000000004</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130590</v>
      </c>
      <c r="CS35" s="621"/>
      <c r="CT35" s="621"/>
      <c r="CU35" s="621"/>
      <c r="CV35" s="621"/>
      <c r="CW35" s="621"/>
      <c r="CX35" s="621"/>
      <c r="CY35" s="622"/>
      <c r="CZ35" s="611">
        <v>0.6</v>
      </c>
      <c r="DA35" s="623"/>
      <c r="DB35" s="623"/>
      <c r="DC35" s="624"/>
      <c r="DD35" s="614">
        <v>113593</v>
      </c>
      <c r="DE35" s="621"/>
      <c r="DF35" s="621"/>
      <c r="DG35" s="621"/>
      <c r="DH35" s="621"/>
      <c r="DI35" s="621"/>
      <c r="DJ35" s="621"/>
      <c r="DK35" s="622"/>
      <c r="DL35" s="614">
        <v>97678</v>
      </c>
      <c r="DM35" s="621"/>
      <c r="DN35" s="621"/>
      <c r="DO35" s="621"/>
      <c r="DP35" s="621"/>
      <c r="DQ35" s="621"/>
      <c r="DR35" s="621"/>
      <c r="DS35" s="621"/>
      <c r="DT35" s="621"/>
      <c r="DU35" s="621"/>
      <c r="DV35" s="622"/>
      <c r="DW35" s="611">
        <v>0.9</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76771</v>
      </c>
      <c r="S36" s="609"/>
      <c r="T36" s="609"/>
      <c r="U36" s="609"/>
      <c r="V36" s="609"/>
      <c r="W36" s="609"/>
      <c r="X36" s="609"/>
      <c r="Y36" s="610"/>
      <c r="Z36" s="646">
        <v>0.4</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3073798</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706</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2261488</v>
      </c>
      <c r="CS36" s="609"/>
      <c r="CT36" s="609"/>
      <c r="CU36" s="609"/>
      <c r="CV36" s="609"/>
      <c r="CW36" s="609"/>
      <c r="CX36" s="609"/>
      <c r="CY36" s="610"/>
      <c r="CZ36" s="611">
        <v>11.2</v>
      </c>
      <c r="DA36" s="623"/>
      <c r="DB36" s="623"/>
      <c r="DC36" s="624"/>
      <c r="DD36" s="614">
        <v>1795244</v>
      </c>
      <c r="DE36" s="609"/>
      <c r="DF36" s="609"/>
      <c r="DG36" s="609"/>
      <c r="DH36" s="609"/>
      <c r="DI36" s="609"/>
      <c r="DJ36" s="609"/>
      <c r="DK36" s="610"/>
      <c r="DL36" s="614">
        <v>1272334</v>
      </c>
      <c r="DM36" s="609"/>
      <c r="DN36" s="609"/>
      <c r="DO36" s="609"/>
      <c r="DP36" s="609"/>
      <c r="DQ36" s="609"/>
      <c r="DR36" s="609"/>
      <c r="DS36" s="609"/>
      <c r="DT36" s="609"/>
      <c r="DU36" s="609"/>
      <c r="DV36" s="610"/>
      <c r="DW36" s="611">
        <v>11.8</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251612</v>
      </c>
      <c r="S37" s="609"/>
      <c r="T37" s="609"/>
      <c r="U37" s="609"/>
      <c r="V37" s="609"/>
      <c r="W37" s="609"/>
      <c r="X37" s="609"/>
      <c r="Y37" s="610"/>
      <c r="Z37" s="646">
        <v>1.2</v>
      </c>
      <c r="AA37" s="646"/>
      <c r="AB37" s="646"/>
      <c r="AC37" s="646"/>
      <c r="AD37" s="647">
        <v>406</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832248</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706</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38578</v>
      </c>
      <c r="CS37" s="621"/>
      <c r="CT37" s="621"/>
      <c r="CU37" s="621"/>
      <c r="CV37" s="621"/>
      <c r="CW37" s="621"/>
      <c r="CX37" s="621"/>
      <c r="CY37" s="622"/>
      <c r="CZ37" s="611">
        <v>0.2</v>
      </c>
      <c r="DA37" s="623"/>
      <c r="DB37" s="623"/>
      <c r="DC37" s="624"/>
      <c r="DD37" s="614">
        <v>37532</v>
      </c>
      <c r="DE37" s="621"/>
      <c r="DF37" s="621"/>
      <c r="DG37" s="621"/>
      <c r="DH37" s="621"/>
      <c r="DI37" s="621"/>
      <c r="DJ37" s="621"/>
      <c r="DK37" s="622"/>
      <c r="DL37" s="614">
        <v>35078</v>
      </c>
      <c r="DM37" s="621"/>
      <c r="DN37" s="621"/>
      <c r="DO37" s="621"/>
      <c r="DP37" s="621"/>
      <c r="DQ37" s="621"/>
      <c r="DR37" s="621"/>
      <c r="DS37" s="621"/>
      <c r="DT37" s="621"/>
      <c r="DU37" s="621"/>
      <c r="DV37" s="622"/>
      <c r="DW37" s="611">
        <v>0.3</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1795500</v>
      </c>
      <c r="S38" s="609"/>
      <c r="T38" s="609"/>
      <c r="U38" s="609"/>
      <c r="V38" s="609"/>
      <c r="W38" s="609"/>
      <c r="X38" s="609"/>
      <c r="Y38" s="610"/>
      <c r="Z38" s="646">
        <v>8.8000000000000007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336912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4013</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1691307</v>
      </c>
      <c r="CS38" s="609"/>
      <c r="CT38" s="609"/>
      <c r="CU38" s="609"/>
      <c r="CV38" s="609"/>
      <c r="CW38" s="609"/>
      <c r="CX38" s="609"/>
      <c r="CY38" s="610"/>
      <c r="CZ38" s="611">
        <v>8.3000000000000007</v>
      </c>
      <c r="DA38" s="623"/>
      <c r="DB38" s="623"/>
      <c r="DC38" s="624"/>
      <c r="DD38" s="614">
        <v>1382468</v>
      </c>
      <c r="DE38" s="609"/>
      <c r="DF38" s="609"/>
      <c r="DG38" s="609"/>
      <c r="DH38" s="609"/>
      <c r="DI38" s="609"/>
      <c r="DJ38" s="609"/>
      <c r="DK38" s="610"/>
      <c r="DL38" s="614">
        <v>1311912</v>
      </c>
      <c r="DM38" s="609"/>
      <c r="DN38" s="609"/>
      <c r="DO38" s="609"/>
      <c r="DP38" s="609"/>
      <c r="DQ38" s="609"/>
      <c r="DR38" s="609"/>
      <c r="DS38" s="609"/>
      <c r="DT38" s="609"/>
      <c r="DU38" s="609"/>
      <c r="DV38" s="610"/>
      <c r="DW38" s="611">
        <v>12.2</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213331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5746</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676964</v>
      </c>
      <c r="CS39" s="621"/>
      <c r="CT39" s="621"/>
      <c r="CU39" s="621"/>
      <c r="CV39" s="621"/>
      <c r="CW39" s="621"/>
      <c r="CX39" s="621"/>
      <c r="CY39" s="622"/>
      <c r="CZ39" s="611">
        <v>3.3</v>
      </c>
      <c r="DA39" s="623"/>
      <c r="DB39" s="623"/>
      <c r="DC39" s="624"/>
      <c r="DD39" s="614">
        <v>366463</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32900</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97</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259292</v>
      </c>
      <c r="CS40" s="609"/>
      <c r="CT40" s="609"/>
      <c r="CU40" s="609"/>
      <c r="CV40" s="609"/>
      <c r="CW40" s="609"/>
      <c r="CX40" s="609"/>
      <c r="CY40" s="610"/>
      <c r="CZ40" s="611">
        <v>1.3</v>
      </c>
      <c r="DA40" s="623"/>
      <c r="DB40" s="623"/>
      <c r="DC40" s="624"/>
      <c r="DD40" s="614">
        <v>244072</v>
      </c>
      <c r="DE40" s="609"/>
      <c r="DF40" s="609"/>
      <c r="DG40" s="609"/>
      <c r="DH40" s="609"/>
      <c r="DI40" s="609"/>
      <c r="DJ40" s="609"/>
      <c r="DK40" s="610"/>
      <c r="DL40" s="614">
        <v>157064</v>
      </c>
      <c r="DM40" s="609"/>
      <c r="DN40" s="609"/>
      <c r="DO40" s="609"/>
      <c r="DP40" s="609"/>
      <c r="DQ40" s="609"/>
      <c r="DR40" s="609"/>
      <c r="DS40" s="609"/>
      <c r="DT40" s="609"/>
      <c r="DU40" s="609"/>
      <c r="DV40" s="610"/>
      <c r="DW40" s="611">
        <v>1.5</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20293681</v>
      </c>
      <c r="S41" s="633"/>
      <c r="T41" s="633"/>
      <c r="U41" s="633"/>
      <c r="V41" s="633"/>
      <c r="W41" s="633"/>
      <c r="X41" s="633"/>
      <c r="Y41" s="636"/>
      <c r="Z41" s="637">
        <v>100</v>
      </c>
      <c r="AA41" s="637"/>
      <c r="AB41" s="637"/>
      <c r="AC41" s="637"/>
      <c r="AD41" s="638">
        <v>10729243</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284032</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1407275</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402</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2637768</v>
      </c>
      <c r="CS42" s="621"/>
      <c r="CT42" s="621"/>
      <c r="CU42" s="621"/>
      <c r="CV42" s="621"/>
      <c r="CW42" s="621"/>
      <c r="CX42" s="621"/>
      <c r="CY42" s="622"/>
      <c r="CZ42" s="611">
        <v>13</v>
      </c>
      <c r="DA42" s="623"/>
      <c r="DB42" s="623"/>
      <c r="DC42" s="624"/>
      <c r="DD42" s="614">
        <v>270468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57971</v>
      </c>
      <c r="CS43" s="621"/>
      <c r="CT43" s="621"/>
      <c r="CU43" s="621"/>
      <c r="CV43" s="621"/>
      <c r="CW43" s="621"/>
      <c r="CX43" s="621"/>
      <c r="CY43" s="622"/>
      <c r="CZ43" s="611">
        <v>0.3</v>
      </c>
      <c r="DA43" s="623"/>
      <c r="DB43" s="623"/>
      <c r="DC43" s="624"/>
      <c r="DD43" s="614">
        <v>57971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2299431</v>
      </c>
      <c r="CS44" s="609"/>
      <c r="CT44" s="609"/>
      <c r="CU44" s="609"/>
      <c r="CV44" s="609"/>
      <c r="CW44" s="609"/>
      <c r="CX44" s="609"/>
      <c r="CY44" s="610"/>
      <c r="CZ44" s="611">
        <v>11.3</v>
      </c>
      <c r="DA44" s="612"/>
      <c r="DB44" s="612"/>
      <c r="DC44" s="613"/>
      <c r="DD44" s="614">
        <v>222995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386264</v>
      </c>
      <c r="CS45" s="621"/>
      <c r="CT45" s="621"/>
      <c r="CU45" s="621"/>
      <c r="CV45" s="621"/>
      <c r="CW45" s="621"/>
      <c r="CX45" s="621"/>
      <c r="CY45" s="622"/>
      <c r="CZ45" s="611">
        <v>1.9</v>
      </c>
      <c r="DA45" s="623"/>
      <c r="DB45" s="623"/>
      <c r="DC45" s="624"/>
      <c r="DD45" s="614">
        <v>26038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1898908</v>
      </c>
      <c r="CS46" s="609"/>
      <c r="CT46" s="609"/>
      <c r="CU46" s="609"/>
      <c r="CV46" s="609"/>
      <c r="CW46" s="609"/>
      <c r="CX46" s="609"/>
      <c r="CY46" s="610"/>
      <c r="CZ46" s="611">
        <v>9.4</v>
      </c>
      <c r="DA46" s="612"/>
      <c r="DB46" s="612"/>
      <c r="DC46" s="613"/>
      <c r="DD46" s="614">
        <v>196805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338337</v>
      </c>
      <c r="CS47" s="621"/>
      <c r="CT47" s="621"/>
      <c r="CU47" s="621"/>
      <c r="CV47" s="621"/>
      <c r="CW47" s="621"/>
      <c r="CX47" s="621"/>
      <c r="CY47" s="622"/>
      <c r="CZ47" s="611">
        <v>1.7</v>
      </c>
      <c r="DA47" s="623"/>
      <c r="DB47" s="623"/>
      <c r="DC47" s="624"/>
      <c r="DD47" s="614">
        <v>47473</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20280376</v>
      </c>
      <c r="CS49" s="593"/>
      <c r="CT49" s="593"/>
      <c r="CU49" s="593"/>
      <c r="CV49" s="593"/>
      <c r="CW49" s="593"/>
      <c r="CX49" s="593"/>
      <c r="CY49" s="594"/>
      <c r="CZ49" s="595">
        <v>100</v>
      </c>
      <c r="DA49" s="596"/>
      <c r="DB49" s="596"/>
      <c r="DC49" s="597"/>
      <c r="DD49" s="598">
        <v>12949349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ryi627stQZ53fYNN7snZlMGu0AVWg4zZOKptaITC+Yogm3SzzVCaBtY9nn1W6IbLIgMJ5c8BDcGq5lD1eEnnVQ==" saltValue="/Ehif3OpMkcF7X9vz2Trm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 zoomScale="70" zoomScaleNormal="25" zoomScaleSheetLayoutView="70" workbookViewId="0">
      <selection activeCell="CW13" sqref="CW13:DA13"/>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t="s">
        <v>558</v>
      </c>
      <c r="R7" s="1090"/>
      <c r="S7" s="1090"/>
      <c r="T7" s="1090"/>
      <c r="U7" s="1090"/>
      <c r="V7" s="1090" t="s">
        <v>559</v>
      </c>
      <c r="W7" s="1090"/>
      <c r="X7" s="1090"/>
      <c r="Y7" s="1090"/>
      <c r="Z7" s="1090"/>
      <c r="AA7" s="1090" t="s">
        <v>560</v>
      </c>
      <c r="AB7" s="1090"/>
      <c r="AC7" s="1090"/>
      <c r="AD7" s="1090"/>
      <c r="AE7" s="1091"/>
      <c r="AF7" s="1092">
        <v>3</v>
      </c>
      <c r="AG7" s="1093"/>
      <c r="AH7" s="1093"/>
      <c r="AI7" s="1093"/>
      <c r="AJ7" s="1094"/>
      <c r="AK7" s="1095">
        <v>998</v>
      </c>
      <c r="AL7" s="1096"/>
      <c r="AM7" s="1096"/>
      <c r="AN7" s="1096"/>
      <c r="AO7" s="1096"/>
      <c r="AP7" s="1096">
        <v>15416</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551</v>
      </c>
      <c r="BT7" s="1087"/>
      <c r="BU7" s="1087"/>
      <c r="BV7" s="1087"/>
      <c r="BW7" s="1087"/>
      <c r="BX7" s="1087"/>
      <c r="BY7" s="1087"/>
      <c r="BZ7" s="1087"/>
      <c r="CA7" s="1087"/>
      <c r="CB7" s="1087"/>
      <c r="CC7" s="1087"/>
      <c r="CD7" s="1087"/>
      <c r="CE7" s="1087"/>
      <c r="CF7" s="1087"/>
      <c r="CG7" s="1099"/>
      <c r="CH7" s="1083" t="s">
        <v>564</v>
      </c>
      <c r="CI7" s="1084"/>
      <c r="CJ7" s="1084"/>
      <c r="CK7" s="1084"/>
      <c r="CL7" s="1085"/>
      <c r="CM7" s="1083" t="s">
        <v>610</v>
      </c>
      <c r="CN7" s="1084"/>
      <c r="CO7" s="1084"/>
      <c r="CP7" s="1084"/>
      <c r="CQ7" s="1085"/>
      <c r="CR7" s="1083" t="s">
        <v>611</v>
      </c>
      <c r="CS7" s="1084"/>
      <c r="CT7" s="1084"/>
      <c r="CU7" s="1084"/>
      <c r="CV7" s="1085"/>
      <c r="CW7" s="1083" t="s">
        <v>564</v>
      </c>
      <c r="CX7" s="1084"/>
      <c r="CY7" s="1084"/>
      <c r="CZ7" s="1084"/>
      <c r="DA7" s="1085"/>
      <c r="DB7" s="1083" t="s">
        <v>491</v>
      </c>
      <c r="DC7" s="1084"/>
      <c r="DD7" s="1084"/>
      <c r="DE7" s="1084"/>
      <c r="DF7" s="1085"/>
      <c r="DG7" s="1083" t="s">
        <v>491</v>
      </c>
      <c r="DH7" s="1084"/>
      <c r="DI7" s="1084"/>
      <c r="DJ7" s="1084"/>
      <c r="DK7" s="1085"/>
      <c r="DL7" s="1083" t="s">
        <v>491</v>
      </c>
      <c r="DM7" s="1084"/>
      <c r="DN7" s="1084"/>
      <c r="DO7" s="1084"/>
      <c r="DP7" s="1085"/>
      <c r="DQ7" s="1083" t="s">
        <v>491</v>
      </c>
      <c r="DR7" s="1084"/>
      <c r="DS7" s="1084"/>
      <c r="DT7" s="1084"/>
      <c r="DU7" s="1085"/>
      <c r="DV7" s="1086"/>
      <c r="DW7" s="1087"/>
      <c r="DX7" s="1087"/>
      <c r="DY7" s="1087"/>
      <c r="DZ7" s="1088"/>
      <c r="EA7" s="217"/>
    </row>
    <row r="8" spans="1:131" s="218" customFormat="1" ht="26.25" customHeight="1" x14ac:dyDescent="0.15">
      <c r="A8" s="221">
        <v>2</v>
      </c>
      <c r="B8" s="1017" t="s">
        <v>375</v>
      </c>
      <c r="C8" s="1018"/>
      <c r="D8" s="1018"/>
      <c r="E8" s="1018"/>
      <c r="F8" s="1018"/>
      <c r="G8" s="1018"/>
      <c r="H8" s="1018"/>
      <c r="I8" s="1018"/>
      <c r="J8" s="1018"/>
      <c r="K8" s="1018"/>
      <c r="L8" s="1018"/>
      <c r="M8" s="1018"/>
      <c r="N8" s="1018"/>
      <c r="O8" s="1018"/>
      <c r="P8" s="1019"/>
      <c r="Q8" s="1025" t="s">
        <v>561</v>
      </c>
      <c r="R8" s="1026"/>
      <c r="S8" s="1026"/>
      <c r="T8" s="1026"/>
      <c r="U8" s="1026"/>
      <c r="V8" s="1026" t="s">
        <v>561</v>
      </c>
      <c r="W8" s="1026"/>
      <c r="X8" s="1026"/>
      <c r="Y8" s="1026"/>
      <c r="Z8" s="1026"/>
      <c r="AA8" s="1026" t="s">
        <v>491</v>
      </c>
      <c r="AB8" s="1026"/>
      <c r="AC8" s="1026"/>
      <c r="AD8" s="1026"/>
      <c r="AE8" s="1027"/>
      <c r="AF8" s="1022" t="s">
        <v>122</v>
      </c>
      <c r="AG8" s="1023"/>
      <c r="AH8" s="1023"/>
      <c r="AI8" s="1023"/>
      <c r="AJ8" s="1024"/>
      <c r="AK8" s="1067">
        <v>11</v>
      </c>
      <c r="AL8" s="1068"/>
      <c r="AM8" s="1068"/>
      <c r="AN8" s="1068"/>
      <c r="AO8" s="1068"/>
      <c r="AP8" s="1068" t="s">
        <v>491</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552</v>
      </c>
      <c r="BT8" s="980"/>
      <c r="BU8" s="980"/>
      <c r="BV8" s="980"/>
      <c r="BW8" s="980"/>
      <c r="BX8" s="980"/>
      <c r="BY8" s="980"/>
      <c r="BZ8" s="980"/>
      <c r="CA8" s="980"/>
      <c r="CB8" s="980"/>
      <c r="CC8" s="980"/>
      <c r="CD8" s="980"/>
      <c r="CE8" s="980"/>
      <c r="CF8" s="980"/>
      <c r="CG8" s="1001"/>
      <c r="CH8" s="976">
        <v>0</v>
      </c>
      <c r="CI8" s="977"/>
      <c r="CJ8" s="977"/>
      <c r="CK8" s="977"/>
      <c r="CL8" s="978"/>
      <c r="CM8" s="976">
        <v>110</v>
      </c>
      <c r="CN8" s="977"/>
      <c r="CO8" s="977"/>
      <c r="CP8" s="977"/>
      <c r="CQ8" s="978"/>
      <c r="CR8" s="976">
        <v>100</v>
      </c>
      <c r="CS8" s="977"/>
      <c r="CT8" s="977"/>
      <c r="CU8" s="977"/>
      <c r="CV8" s="978"/>
      <c r="CW8" s="976" t="s">
        <v>612</v>
      </c>
      <c r="CX8" s="977"/>
      <c r="CY8" s="977"/>
      <c r="CZ8" s="977"/>
      <c r="DA8" s="978"/>
      <c r="DB8" s="976" t="s">
        <v>613</v>
      </c>
      <c r="DC8" s="977"/>
      <c r="DD8" s="977"/>
      <c r="DE8" s="977"/>
      <c r="DF8" s="978"/>
      <c r="DG8" s="976" t="s">
        <v>491</v>
      </c>
      <c r="DH8" s="977"/>
      <c r="DI8" s="977"/>
      <c r="DJ8" s="977"/>
      <c r="DK8" s="978"/>
      <c r="DL8" s="976" t="s">
        <v>491</v>
      </c>
      <c r="DM8" s="977"/>
      <c r="DN8" s="977"/>
      <c r="DO8" s="977"/>
      <c r="DP8" s="978"/>
      <c r="DQ8" s="976" t="s">
        <v>491</v>
      </c>
      <c r="DR8" s="977"/>
      <c r="DS8" s="977"/>
      <c r="DT8" s="977"/>
      <c r="DU8" s="978"/>
      <c r="DV8" s="979"/>
      <c r="DW8" s="980"/>
      <c r="DX8" s="980"/>
      <c r="DY8" s="980"/>
      <c r="DZ8" s="981"/>
      <c r="EA8" s="217"/>
    </row>
    <row r="9" spans="1:131" s="218" customFormat="1" ht="26.25" customHeight="1" x14ac:dyDescent="0.15">
      <c r="A9" s="221">
        <v>3</v>
      </c>
      <c r="B9" s="1017" t="s">
        <v>376</v>
      </c>
      <c r="C9" s="1018"/>
      <c r="D9" s="1018"/>
      <c r="E9" s="1018"/>
      <c r="F9" s="1018"/>
      <c r="G9" s="1018"/>
      <c r="H9" s="1018"/>
      <c r="I9" s="1018"/>
      <c r="J9" s="1018"/>
      <c r="K9" s="1018"/>
      <c r="L9" s="1018"/>
      <c r="M9" s="1018"/>
      <c r="N9" s="1018"/>
      <c r="O9" s="1018"/>
      <c r="P9" s="1019"/>
      <c r="Q9" s="1025" t="s">
        <v>562</v>
      </c>
      <c r="R9" s="1026"/>
      <c r="S9" s="1026"/>
      <c r="T9" s="1026"/>
      <c r="U9" s="1026"/>
      <c r="V9" s="1026" t="s">
        <v>563</v>
      </c>
      <c r="W9" s="1026"/>
      <c r="X9" s="1026"/>
      <c r="Y9" s="1026"/>
      <c r="Z9" s="1026"/>
      <c r="AA9" s="1026" t="s">
        <v>564</v>
      </c>
      <c r="AB9" s="1026"/>
      <c r="AC9" s="1026"/>
      <c r="AD9" s="1026"/>
      <c r="AE9" s="1027"/>
      <c r="AF9" s="1022">
        <v>1</v>
      </c>
      <c r="AG9" s="1023"/>
      <c r="AH9" s="1023"/>
      <c r="AI9" s="1023"/>
      <c r="AJ9" s="1024"/>
      <c r="AK9" s="1067" t="s">
        <v>620</v>
      </c>
      <c r="AL9" s="1068"/>
      <c r="AM9" s="1068"/>
      <c r="AN9" s="1068"/>
      <c r="AO9" s="1068"/>
      <c r="AP9" s="1068" t="s">
        <v>491</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553</v>
      </c>
      <c r="BT9" s="980"/>
      <c r="BU9" s="980"/>
      <c r="BV9" s="980"/>
      <c r="BW9" s="980"/>
      <c r="BX9" s="980"/>
      <c r="BY9" s="980"/>
      <c r="BZ9" s="980"/>
      <c r="CA9" s="980"/>
      <c r="CB9" s="980"/>
      <c r="CC9" s="980"/>
      <c r="CD9" s="980"/>
      <c r="CE9" s="980"/>
      <c r="CF9" s="980"/>
      <c r="CG9" s="1001"/>
      <c r="CH9" s="976" t="s">
        <v>614</v>
      </c>
      <c r="CI9" s="977"/>
      <c r="CJ9" s="977"/>
      <c r="CK9" s="977"/>
      <c r="CL9" s="978"/>
      <c r="CM9" s="976" t="s">
        <v>604</v>
      </c>
      <c r="CN9" s="977"/>
      <c r="CO9" s="977"/>
      <c r="CP9" s="977"/>
      <c r="CQ9" s="978"/>
      <c r="CR9" s="976" t="s">
        <v>615</v>
      </c>
      <c r="CS9" s="977"/>
      <c r="CT9" s="977"/>
      <c r="CU9" s="977"/>
      <c r="CV9" s="978"/>
      <c r="CW9" s="976" t="s">
        <v>491</v>
      </c>
      <c r="CX9" s="977"/>
      <c r="CY9" s="977"/>
      <c r="CZ9" s="977"/>
      <c r="DA9" s="978"/>
      <c r="DB9" s="976" t="s">
        <v>491</v>
      </c>
      <c r="DC9" s="977"/>
      <c r="DD9" s="977"/>
      <c r="DE9" s="977"/>
      <c r="DF9" s="978"/>
      <c r="DG9" s="976" t="s">
        <v>491</v>
      </c>
      <c r="DH9" s="977"/>
      <c r="DI9" s="977"/>
      <c r="DJ9" s="977"/>
      <c r="DK9" s="978"/>
      <c r="DL9" s="976" t="s">
        <v>491</v>
      </c>
      <c r="DM9" s="977"/>
      <c r="DN9" s="977"/>
      <c r="DO9" s="977"/>
      <c r="DP9" s="978"/>
      <c r="DQ9" s="976" t="s">
        <v>491</v>
      </c>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554</v>
      </c>
      <c r="BT10" s="980"/>
      <c r="BU10" s="980"/>
      <c r="BV10" s="980"/>
      <c r="BW10" s="980"/>
      <c r="BX10" s="980"/>
      <c r="BY10" s="980"/>
      <c r="BZ10" s="980"/>
      <c r="CA10" s="980"/>
      <c r="CB10" s="980"/>
      <c r="CC10" s="980"/>
      <c r="CD10" s="980"/>
      <c r="CE10" s="980"/>
      <c r="CF10" s="980"/>
      <c r="CG10" s="1001"/>
      <c r="CH10" s="976">
        <v>-8</v>
      </c>
      <c r="CI10" s="977"/>
      <c r="CJ10" s="977"/>
      <c r="CK10" s="977"/>
      <c r="CL10" s="978"/>
      <c r="CM10" s="976">
        <v>-41</v>
      </c>
      <c r="CN10" s="977"/>
      <c r="CO10" s="977"/>
      <c r="CP10" s="977"/>
      <c r="CQ10" s="978"/>
      <c r="CR10" s="976" t="s">
        <v>616</v>
      </c>
      <c r="CS10" s="977"/>
      <c r="CT10" s="977"/>
      <c r="CU10" s="977"/>
      <c r="CV10" s="978"/>
      <c r="CW10" s="976" t="s">
        <v>491</v>
      </c>
      <c r="CX10" s="977"/>
      <c r="CY10" s="977"/>
      <c r="CZ10" s="977"/>
      <c r="DA10" s="978"/>
      <c r="DB10" s="976" t="s">
        <v>491</v>
      </c>
      <c r="DC10" s="977"/>
      <c r="DD10" s="977"/>
      <c r="DE10" s="977"/>
      <c r="DF10" s="978"/>
      <c r="DG10" s="976" t="s">
        <v>491</v>
      </c>
      <c r="DH10" s="977"/>
      <c r="DI10" s="977"/>
      <c r="DJ10" s="977"/>
      <c r="DK10" s="978"/>
      <c r="DL10" s="976" t="s">
        <v>491</v>
      </c>
      <c r="DM10" s="977"/>
      <c r="DN10" s="977"/>
      <c r="DO10" s="977"/>
      <c r="DP10" s="978"/>
      <c r="DQ10" s="976" t="s">
        <v>491</v>
      </c>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555</v>
      </c>
      <c r="BT11" s="980"/>
      <c r="BU11" s="980"/>
      <c r="BV11" s="980"/>
      <c r="BW11" s="980"/>
      <c r="BX11" s="980"/>
      <c r="BY11" s="980"/>
      <c r="BZ11" s="980"/>
      <c r="CA11" s="980"/>
      <c r="CB11" s="980"/>
      <c r="CC11" s="980"/>
      <c r="CD11" s="980"/>
      <c r="CE11" s="980"/>
      <c r="CF11" s="980"/>
      <c r="CG11" s="1001"/>
      <c r="CH11" s="976" t="s">
        <v>617</v>
      </c>
      <c r="CI11" s="977"/>
      <c r="CJ11" s="977"/>
      <c r="CK11" s="977"/>
      <c r="CL11" s="978"/>
      <c r="CM11" s="976">
        <v>151</v>
      </c>
      <c r="CN11" s="977"/>
      <c r="CO11" s="977"/>
      <c r="CP11" s="977"/>
      <c r="CQ11" s="978"/>
      <c r="CR11" s="976" t="s">
        <v>598</v>
      </c>
      <c r="CS11" s="977"/>
      <c r="CT11" s="977"/>
      <c r="CU11" s="977"/>
      <c r="CV11" s="978"/>
      <c r="CW11" s="976" t="s">
        <v>563</v>
      </c>
      <c r="CX11" s="977"/>
      <c r="CY11" s="977"/>
      <c r="CZ11" s="977"/>
      <c r="DA11" s="978"/>
      <c r="DB11" s="976" t="s">
        <v>491</v>
      </c>
      <c r="DC11" s="977"/>
      <c r="DD11" s="977"/>
      <c r="DE11" s="977"/>
      <c r="DF11" s="978"/>
      <c r="DG11" s="976" t="s">
        <v>491</v>
      </c>
      <c r="DH11" s="977"/>
      <c r="DI11" s="977"/>
      <c r="DJ11" s="977"/>
      <c r="DK11" s="978"/>
      <c r="DL11" s="976" t="s">
        <v>491</v>
      </c>
      <c r="DM11" s="977"/>
      <c r="DN11" s="977"/>
      <c r="DO11" s="977"/>
      <c r="DP11" s="978"/>
      <c r="DQ11" s="976" t="s">
        <v>491</v>
      </c>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t="s">
        <v>556</v>
      </c>
      <c r="BT12" s="980"/>
      <c r="BU12" s="980"/>
      <c r="BV12" s="980"/>
      <c r="BW12" s="980"/>
      <c r="BX12" s="980"/>
      <c r="BY12" s="980"/>
      <c r="BZ12" s="980"/>
      <c r="CA12" s="980"/>
      <c r="CB12" s="980"/>
      <c r="CC12" s="980"/>
      <c r="CD12" s="980"/>
      <c r="CE12" s="980"/>
      <c r="CF12" s="980"/>
      <c r="CG12" s="1001"/>
      <c r="CH12" s="976">
        <v>-7</v>
      </c>
      <c r="CI12" s="977"/>
      <c r="CJ12" s="977"/>
      <c r="CK12" s="977"/>
      <c r="CL12" s="978"/>
      <c r="CM12" s="976">
        <v>65</v>
      </c>
      <c r="CN12" s="977"/>
      <c r="CO12" s="977"/>
      <c r="CP12" s="977"/>
      <c r="CQ12" s="978"/>
      <c r="CR12" s="976" t="s">
        <v>617</v>
      </c>
      <c r="CS12" s="977"/>
      <c r="CT12" s="977"/>
      <c r="CU12" s="977"/>
      <c r="CV12" s="978"/>
      <c r="CW12" s="976" t="s">
        <v>618</v>
      </c>
      <c r="CX12" s="977"/>
      <c r="CY12" s="977"/>
      <c r="CZ12" s="977"/>
      <c r="DA12" s="978"/>
      <c r="DB12" s="976" t="s">
        <v>491</v>
      </c>
      <c r="DC12" s="977"/>
      <c r="DD12" s="977"/>
      <c r="DE12" s="977"/>
      <c r="DF12" s="978"/>
      <c r="DG12" s="976" t="s">
        <v>491</v>
      </c>
      <c r="DH12" s="977"/>
      <c r="DI12" s="977"/>
      <c r="DJ12" s="977"/>
      <c r="DK12" s="978"/>
      <c r="DL12" s="976" t="s">
        <v>491</v>
      </c>
      <c r="DM12" s="977"/>
      <c r="DN12" s="977"/>
      <c r="DO12" s="977"/>
      <c r="DP12" s="978"/>
      <c r="DQ12" s="976" t="s">
        <v>491</v>
      </c>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t="s">
        <v>557</v>
      </c>
      <c r="BT13" s="980"/>
      <c r="BU13" s="980"/>
      <c r="BV13" s="980"/>
      <c r="BW13" s="980"/>
      <c r="BX13" s="980"/>
      <c r="BY13" s="980"/>
      <c r="BZ13" s="980"/>
      <c r="CA13" s="980"/>
      <c r="CB13" s="980"/>
      <c r="CC13" s="980"/>
      <c r="CD13" s="980"/>
      <c r="CE13" s="980"/>
      <c r="CF13" s="980"/>
      <c r="CG13" s="1001"/>
      <c r="CH13" s="976">
        <v>-1</v>
      </c>
      <c r="CI13" s="977"/>
      <c r="CJ13" s="977"/>
      <c r="CK13" s="977"/>
      <c r="CL13" s="978"/>
      <c r="CM13" s="976">
        <v>130</v>
      </c>
      <c r="CN13" s="977"/>
      <c r="CO13" s="977"/>
      <c r="CP13" s="977"/>
      <c r="CQ13" s="978"/>
      <c r="CR13" s="976" t="s">
        <v>617</v>
      </c>
      <c r="CS13" s="977"/>
      <c r="CT13" s="977"/>
      <c r="CU13" s="977"/>
      <c r="CV13" s="978"/>
      <c r="CW13" s="976">
        <v>2</v>
      </c>
      <c r="CX13" s="977"/>
      <c r="CY13" s="977"/>
      <c r="CZ13" s="977"/>
      <c r="DA13" s="978"/>
      <c r="DB13" s="976" t="s">
        <v>491</v>
      </c>
      <c r="DC13" s="977"/>
      <c r="DD13" s="977"/>
      <c r="DE13" s="977"/>
      <c r="DF13" s="978"/>
      <c r="DG13" s="976" t="s">
        <v>491</v>
      </c>
      <c r="DH13" s="977"/>
      <c r="DI13" s="977"/>
      <c r="DJ13" s="977"/>
      <c r="DK13" s="978"/>
      <c r="DL13" s="976" t="s">
        <v>491</v>
      </c>
      <c r="DM13" s="977"/>
      <c r="DN13" s="977"/>
      <c r="DO13" s="977"/>
      <c r="DP13" s="978"/>
      <c r="DQ13" s="976" t="s">
        <v>491</v>
      </c>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378</v>
      </c>
      <c r="B23" s="924" t="s">
        <v>379</v>
      </c>
      <c r="C23" s="925"/>
      <c r="D23" s="925"/>
      <c r="E23" s="925"/>
      <c r="F23" s="925"/>
      <c r="G23" s="925"/>
      <c r="H23" s="925"/>
      <c r="I23" s="925"/>
      <c r="J23" s="925"/>
      <c r="K23" s="925"/>
      <c r="L23" s="925"/>
      <c r="M23" s="925"/>
      <c r="N23" s="925"/>
      <c r="O23" s="925"/>
      <c r="P23" s="935"/>
      <c r="Q23" s="1054" t="s">
        <v>565</v>
      </c>
      <c r="R23" s="1048"/>
      <c r="S23" s="1048"/>
      <c r="T23" s="1048"/>
      <c r="U23" s="1048"/>
      <c r="V23" s="1048" t="s">
        <v>566</v>
      </c>
      <c r="W23" s="1048"/>
      <c r="X23" s="1048"/>
      <c r="Y23" s="1048"/>
      <c r="Z23" s="1048"/>
      <c r="AA23" s="1048" t="s">
        <v>560</v>
      </c>
      <c r="AB23" s="1048"/>
      <c r="AC23" s="1048"/>
      <c r="AD23" s="1048"/>
      <c r="AE23" s="1055"/>
      <c r="AF23" s="1056">
        <v>4</v>
      </c>
      <c r="AG23" s="1048"/>
      <c r="AH23" s="1048"/>
      <c r="AI23" s="1048"/>
      <c r="AJ23" s="1057"/>
      <c r="AK23" s="1058"/>
      <c r="AL23" s="1059"/>
      <c r="AM23" s="1059"/>
      <c r="AN23" s="1059"/>
      <c r="AO23" s="1059"/>
      <c r="AP23" s="1048">
        <v>15416</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390</v>
      </c>
      <c r="C28" s="1035"/>
      <c r="D28" s="1035"/>
      <c r="E28" s="1035"/>
      <c r="F28" s="1035"/>
      <c r="G28" s="1035"/>
      <c r="H28" s="1035"/>
      <c r="I28" s="1035"/>
      <c r="J28" s="1035"/>
      <c r="K28" s="1035"/>
      <c r="L28" s="1035"/>
      <c r="M28" s="1035"/>
      <c r="N28" s="1035"/>
      <c r="O28" s="1035"/>
      <c r="P28" s="1036"/>
      <c r="Q28" s="1037" t="s">
        <v>567</v>
      </c>
      <c r="R28" s="1038"/>
      <c r="S28" s="1038"/>
      <c r="T28" s="1038"/>
      <c r="U28" s="1038"/>
      <c r="V28" s="1038" t="s">
        <v>568</v>
      </c>
      <c r="W28" s="1038"/>
      <c r="X28" s="1038"/>
      <c r="Y28" s="1038"/>
      <c r="Z28" s="1038"/>
      <c r="AA28" s="1038" t="s">
        <v>564</v>
      </c>
      <c r="AB28" s="1038"/>
      <c r="AC28" s="1038"/>
      <c r="AD28" s="1038"/>
      <c r="AE28" s="1039"/>
      <c r="AF28" s="1040">
        <v>1</v>
      </c>
      <c r="AG28" s="1038"/>
      <c r="AH28" s="1038"/>
      <c r="AI28" s="1038"/>
      <c r="AJ28" s="1041"/>
      <c r="AK28" s="1029">
        <v>288</v>
      </c>
      <c r="AL28" s="1030"/>
      <c r="AM28" s="1030"/>
      <c r="AN28" s="1030"/>
      <c r="AO28" s="1030"/>
      <c r="AP28" s="1030" t="s">
        <v>491</v>
      </c>
      <c r="AQ28" s="1030"/>
      <c r="AR28" s="1030"/>
      <c r="AS28" s="1030"/>
      <c r="AT28" s="1030"/>
      <c r="AU28" s="1030" t="s">
        <v>491</v>
      </c>
      <c r="AV28" s="1030"/>
      <c r="AW28" s="1030"/>
      <c r="AX28" s="1030"/>
      <c r="AY28" s="1030"/>
      <c r="AZ28" s="1031" t="s">
        <v>491</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391</v>
      </c>
      <c r="C29" s="1018"/>
      <c r="D29" s="1018"/>
      <c r="E29" s="1018"/>
      <c r="F29" s="1018"/>
      <c r="G29" s="1018"/>
      <c r="H29" s="1018"/>
      <c r="I29" s="1018"/>
      <c r="J29" s="1018"/>
      <c r="K29" s="1018"/>
      <c r="L29" s="1018"/>
      <c r="M29" s="1018"/>
      <c r="N29" s="1018"/>
      <c r="O29" s="1018"/>
      <c r="P29" s="1019"/>
      <c r="Q29" s="1025" t="s">
        <v>569</v>
      </c>
      <c r="R29" s="1026"/>
      <c r="S29" s="1026"/>
      <c r="T29" s="1026"/>
      <c r="U29" s="1026"/>
      <c r="V29" s="1026" t="s">
        <v>570</v>
      </c>
      <c r="W29" s="1026"/>
      <c r="X29" s="1026"/>
      <c r="Y29" s="1026"/>
      <c r="Z29" s="1026"/>
      <c r="AA29" s="1026" t="s">
        <v>571</v>
      </c>
      <c r="AB29" s="1026"/>
      <c r="AC29" s="1026"/>
      <c r="AD29" s="1026"/>
      <c r="AE29" s="1027"/>
      <c r="AF29" s="1022">
        <v>94</v>
      </c>
      <c r="AG29" s="1023"/>
      <c r="AH29" s="1023"/>
      <c r="AI29" s="1023"/>
      <c r="AJ29" s="1024"/>
      <c r="AK29" s="967">
        <v>857</v>
      </c>
      <c r="AL29" s="958"/>
      <c r="AM29" s="958"/>
      <c r="AN29" s="958"/>
      <c r="AO29" s="958"/>
      <c r="AP29" s="958" t="s">
        <v>491</v>
      </c>
      <c r="AQ29" s="958"/>
      <c r="AR29" s="958"/>
      <c r="AS29" s="958"/>
      <c r="AT29" s="958"/>
      <c r="AU29" s="958" t="s">
        <v>491</v>
      </c>
      <c r="AV29" s="958"/>
      <c r="AW29" s="958"/>
      <c r="AX29" s="958"/>
      <c r="AY29" s="958"/>
      <c r="AZ29" s="1028" t="s">
        <v>491</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392</v>
      </c>
      <c r="C30" s="1018"/>
      <c r="D30" s="1018"/>
      <c r="E30" s="1018"/>
      <c r="F30" s="1018"/>
      <c r="G30" s="1018"/>
      <c r="H30" s="1018"/>
      <c r="I30" s="1018"/>
      <c r="J30" s="1018"/>
      <c r="K30" s="1018"/>
      <c r="L30" s="1018"/>
      <c r="M30" s="1018"/>
      <c r="N30" s="1018"/>
      <c r="O30" s="1018"/>
      <c r="P30" s="1019"/>
      <c r="Q30" s="1025" t="s">
        <v>572</v>
      </c>
      <c r="R30" s="1026"/>
      <c r="S30" s="1026"/>
      <c r="T30" s="1026"/>
      <c r="U30" s="1026"/>
      <c r="V30" s="1026" t="s">
        <v>573</v>
      </c>
      <c r="W30" s="1026"/>
      <c r="X30" s="1026"/>
      <c r="Y30" s="1026"/>
      <c r="Z30" s="1026"/>
      <c r="AA30" s="1026" t="s">
        <v>574</v>
      </c>
      <c r="AB30" s="1026"/>
      <c r="AC30" s="1026"/>
      <c r="AD30" s="1026"/>
      <c r="AE30" s="1027"/>
      <c r="AF30" s="1022">
        <v>15</v>
      </c>
      <c r="AG30" s="1023"/>
      <c r="AH30" s="1023"/>
      <c r="AI30" s="1023"/>
      <c r="AJ30" s="1024"/>
      <c r="AK30" s="967">
        <v>191</v>
      </c>
      <c r="AL30" s="958"/>
      <c r="AM30" s="958"/>
      <c r="AN30" s="958"/>
      <c r="AO30" s="958"/>
      <c r="AP30" s="958" t="s">
        <v>491</v>
      </c>
      <c r="AQ30" s="958"/>
      <c r="AR30" s="958"/>
      <c r="AS30" s="958"/>
      <c r="AT30" s="958"/>
      <c r="AU30" s="958" t="s">
        <v>491</v>
      </c>
      <c r="AV30" s="958"/>
      <c r="AW30" s="958"/>
      <c r="AX30" s="958"/>
      <c r="AY30" s="958"/>
      <c r="AZ30" s="1028" t="s">
        <v>491</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393</v>
      </c>
      <c r="C31" s="1018"/>
      <c r="D31" s="1018"/>
      <c r="E31" s="1018"/>
      <c r="F31" s="1018"/>
      <c r="G31" s="1018"/>
      <c r="H31" s="1018"/>
      <c r="I31" s="1018"/>
      <c r="J31" s="1018"/>
      <c r="K31" s="1018"/>
      <c r="L31" s="1018"/>
      <c r="M31" s="1018"/>
      <c r="N31" s="1018"/>
      <c r="O31" s="1018"/>
      <c r="P31" s="1019"/>
      <c r="Q31" s="1025" t="s">
        <v>574</v>
      </c>
      <c r="R31" s="1026"/>
      <c r="S31" s="1026"/>
      <c r="T31" s="1026"/>
      <c r="U31" s="1026"/>
      <c r="V31" s="1026" t="s">
        <v>575</v>
      </c>
      <c r="W31" s="1026"/>
      <c r="X31" s="1026"/>
      <c r="Y31" s="1026"/>
      <c r="Z31" s="1026"/>
      <c r="AA31" s="1026">
        <v>1</v>
      </c>
      <c r="AB31" s="1026"/>
      <c r="AC31" s="1026"/>
      <c r="AD31" s="1026"/>
      <c r="AE31" s="1027"/>
      <c r="AF31" s="1022">
        <v>1</v>
      </c>
      <c r="AG31" s="1023"/>
      <c r="AH31" s="1023"/>
      <c r="AI31" s="1023"/>
      <c r="AJ31" s="1024"/>
      <c r="AK31" s="967" t="s">
        <v>620</v>
      </c>
      <c r="AL31" s="958"/>
      <c r="AM31" s="958"/>
      <c r="AN31" s="958"/>
      <c r="AO31" s="958"/>
      <c r="AP31" s="958" t="s">
        <v>491</v>
      </c>
      <c r="AQ31" s="958"/>
      <c r="AR31" s="958"/>
      <c r="AS31" s="958"/>
      <c r="AT31" s="958"/>
      <c r="AU31" s="958" t="s">
        <v>491</v>
      </c>
      <c r="AV31" s="958"/>
      <c r="AW31" s="958"/>
      <c r="AX31" s="958"/>
      <c r="AY31" s="958"/>
      <c r="AZ31" s="1028" t="s">
        <v>491</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394</v>
      </c>
      <c r="C32" s="1018"/>
      <c r="D32" s="1018"/>
      <c r="E32" s="1018"/>
      <c r="F32" s="1018"/>
      <c r="G32" s="1018"/>
      <c r="H32" s="1018"/>
      <c r="I32" s="1018"/>
      <c r="J32" s="1018"/>
      <c r="K32" s="1018"/>
      <c r="L32" s="1018"/>
      <c r="M32" s="1018"/>
      <c r="N32" s="1018"/>
      <c r="O32" s="1018"/>
      <c r="P32" s="1019"/>
      <c r="Q32" s="1025">
        <v>993</v>
      </c>
      <c r="R32" s="1026"/>
      <c r="S32" s="1026"/>
      <c r="T32" s="1026"/>
      <c r="U32" s="1026"/>
      <c r="V32" s="1026">
        <v>987</v>
      </c>
      <c r="W32" s="1026"/>
      <c r="X32" s="1026"/>
      <c r="Y32" s="1026"/>
      <c r="Z32" s="1026"/>
      <c r="AA32" s="1026">
        <v>6</v>
      </c>
      <c r="AB32" s="1026"/>
      <c r="AC32" s="1026"/>
      <c r="AD32" s="1026"/>
      <c r="AE32" s="1027"/>
      <c r="AF32" s="1022">
        <v>1083</v>
      </c>
      <c r="AG32" s="1023"/>
      <c r="AH32" s="1023"/>
      <c r="AI32" s="1023"/>
      <c r="AJ32" s="1024"/>
      <c r="AK32" s="967">
        <v>282</v>
      </c>
      <c r="AL32" s="958"/>
      <c r="AM32" s="958"/>
      <c r="AN32" s="958"/>
      <c r="AO32" s="958"/>
      <c r="AP32" s="958" t="s">
        <v>576</v>
      </c>
      <c r="AQ32" s="958"/>
      <c r="AR32" s="958"/>
      <c r="AS32" s="958"/>
      <c r="AT32" s="958"/>
      <c r="AU32" s="958" t="s">
        <v>577</v>
      </c>
      <c r="AV32" s="958"/>
      <c r="AW32" s="958"/>
      <c r="AX32" s="958"/>
      <c r="AY32" s="958"/>
      <c r="AZ32" s="1028" t="s">
        <v>491</v>
      </c>
      <c r="BA32" s="1028"/>
      <c r="BB32" s="1028"/>
      <c r="BC32" s="1028"/>
      <c r="BD32" s="1028"/>
      <c r="BE32" s="959" t="s">
        <v>395</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396</v>
      </c>
      <c r="C33" s="1018"/>
      <c r="D33" s="1018"/>
      <c r="E33" s="1018"/>
      <c r="F33" s="1018"/>
      <c r="G33" s="1018"/>
      <c r="H33" s="1018"/>
      <c r="I33" s="1018"/>
      <c r="J33" s="1018"/>
      <c r="K33" s="1018"/>
      <c r="L33" s="1018"/>
      <c r="M33" s="1018"/>
      <c r="N33" s="1018"/>
      <c r="O33" s="1018"/>
      <c r="P33" s="1019"/>
      <c r="Q33" s="1025">
        <v>1682</v>
      </c>
      <c r="R33" s="1026"/>
      <c r="S33" s="1026"/>
      <c r="T33" s="1026"/>
      <c r="U33" s="1026"/>
      <c r="V33" s="1026">
        <v>1744</v>
      </c>
      <c r="W33" s="1026"/>
      <c r="X33" s="1026"/>
      <c r="Y33" s="1026"/>
      <c r="Z33" s="1026"/>
      <c r="AA33" s="1026">
        <v>-62</v>
      </c>
      <c r="AB33" s="1026"/>
      <c r="AC33" s="1026"/>
      <c r="AD33" s="1026"/>
      <c r="AE33" s="1027"/>
      <c r="AF33" s="1022">
        <v>53</v>
      </c>
      <c r="AG33" s="1023"/>
      <c r="AH33" s="1023"/>
      <c r="AI33" s="1023"/>
      <c r="AJ33" s="1024"/>
      <c r="AK33" s="967">
        <v>825</v>
      </c>
      <c r="AL33" s="958"/>
      <c r="AM33" s="958"/>
      <c r="AN33" s="958"/>
      <c r="AO33" s="958"/>
      <c r="AP33" s="958" t="s">
        <v>578</v>
      </c>
      <c r="AQ33" s="958"/>
      <c r="AR33" s="958"/>
      <c r="AS33" s="958"/>
      <c r="AT33" s="958"/>
      <c r="AU33" s="958" t="s">
        <v>579</v>
      </c>
      <c r="AV33" s="958"/>
      <c r="AW33" s="958"/>
      <c r="AX33" s="958"/>
      <c r="AY33" s="958"/>
      <c r="AZ33" s="1028" t="s">
        <v>491</v>
      </c>
      <c r="BA33" s="1028"/>
      <c r="BB33" s="1028"/>
      <c r="BC33" s="1028"/>
      <c r="BD33" s="1028"/>
      <c r="BE33" s="959" t="s">
        <v>395</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397</v>
      </c>
      <c r="C34" s="1018"/>
      <c r="D34" s="1018"/>
      <c r="E34" s="1018"/>
      <c r="F34" s="1018"/>
      <c r="G34" s="1018"/>
      <c r="H34" s="1018"/>
      <c r="I34" s="1018"/>
      <c r="J34" s="1018"/>
      <c r="K34" s="1018"/>
      <c r="L34" s="1018"/>
      <c r="M34" s="1018"/>
      <c r="N34" s="1018"/>
      <c r="O34" s="1018"/>
      <c r="P34" s="1019"/>
      <c r="Q34" s="1025">
        <v>6353</v>
      </c>
      <c r="R34" s="1026"/>
      <c r="S34" s="1026"/>
      <c r="T34" s="1026"/>
      <c r="U34" s="1026"/>
      <c r="V34" s="1026">
        <v>6705</v>
      </c>
      <c r="W34" s="1026"/>
      <c r="X34" s="1026"/>
      <c r="Y34" s="1026"/>
      <c r="Z34" s="1026"/>
      <c r="AA34" s="1026">
        <v>-351</v>
      </c>
      <c r="AB34" s="1026"/>
      <c r="AC34" s="1026"/>
      <c r="AD34" s="1026"/>
      <c r="AE34" s="1027"/>
      <c r="AF34" s="1022">
        <v>1623</v>
      </c>
      <c r="AG34" s="1023"/>
      <c r="AH34" s="1023"/>
      <c r="AI34" s="1023"/>
      <c r="AJ34" s="1024"/>
      <c r="AK34" s="967">
        <v>337</v>
      </c>
      <c r="AL34" s="958"/>
      <c r="AM34" s="958"/>
      <c r="AN34" s="958"/>
      <c r="AO34" s="958"/>
      <c r="AP34" s="958" t="s">
        <v>580</v>
      </c>
      <c r="AQ34" s="958"/>
      <c r="AR34" s="958"/>
      <c r="AS34" s="958"/>
      <c r="AT34" s="958"/>
      <c r="AU34" s="958" t="s">
        <v>581</v>
      </c>
      <c r="AV34" s="958"/>
      <c r="AW34" s="958"/>
      <c r="AX34" s="958"/>
      <c r="AY34" s="958"/>
      <c r="AZ34" s="1028" t="s">
        <v>491</v>
      </c>
      <c r="BA34" s="1028"/>
      <c r="BB34" s="1028"/>
      <c r="BC34" s="1028"/>
      <c r="BD34" s="1028"/>
      <c r="BE34" s="959" t="s">
        <v>395</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t="s">
        <v>398</v>
      </c>
      <c r="C35" s="1018"/>
      <c r="D35" s="1018"/>
      <c r="E35" s="1018"/>
      <c r="F35" s="1018"/>
      <c r="G35" s="1018"/>
      <c r="H35" s="1018"/>
      <c r="I35" s="1018"/>
      <c r="J35" s="1018"/>
      <c r="K35" s="1018"/>
      <c r="L35" s="1018"/>
      <c r="M35" s="1018"/>
      <c r="N35" s="1018"/>
      <c r="O35" s="1018"/>
      <c r="P35" s="1019"/>
      <c r="Q35" s="1025">
        <v>28</v>
      </c>
      <c r="R35" s="1026"/>
      <c r="S35" s="1026"/>
      <c r="T35" s="1026"/>
      <c r="U35" s="1026"/>
      <c r="V35" s="1026">
        <v>28</v>
      </c>
      <c r="W35" s="1026"/>
      <c r="X35" s="1026"/>
      <c r="Y35" s="1026"/>
      <c r="Z35" s="1026"/>
      <c r="AA35" s="1026" t="s">
        <v>620</v>
      </c>
      <c r="AB35" s="1026"/>
      <c r="AC35" s="1026"/>
      <c r="AD35" s="1026"/>
      <c r="AE35" s="1027"/>
      <c r="AF35" s="1022">
        <v>592</v>
      </c>
      <c r="AG35" s="1023"/>
      <c r="AH35" s="1023"/>
      <c r="AI35" s="1023"/>
      <c r="AJ35" s="1024"/>
      <c r="AK35" s="967" t="s">
        <v>620</v>
      </c>
      <c r="AL35" s="958"/>
      <c r="AM35" s="958"/>
      <c r="AN35" s="958"/>
      <c r="AO35" s="958"/>
      <c r="AP35" s="958" t="s">
        <v>491</v>
      </c>
      <c r="AQ35" s="958"/>
      <c r="AR35" s="958"/>
      <c r="AS35" s="958"/>
      <c r="AT35" s="958"/>
      <c r="AU35" s="958" t="s">
        <v>491</v>
      </c>
      <c r="AV35" s="958"/>
      <c r="AW35" s="958"/>
      <c r="AX35" s="958"/>
      <c r="AY35" s="958"/>
      <c r="AZ35" s="1028" t="s">
        <v>491</v>
      </c>
      <c r="BA35" s="1028"/>
      <c r="BB35" s="1028"/>
      <c r="BC35" s="1028"/>
      <c r="BD35" s="1028"/>
      <c r="BE35" s="959" t="s">
        <v>399</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400</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378</v>
      </c>
      <c r="B63" s="924" t="s">
        <v>401</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3461</v>
      </c>
      <c r="AG63" s="946"/>
      <c r="AH63" s="946"/>
      <c r="AI63" s="946"/>
      <c r="AJ63" s="1009"/>
      <c r="AK63" s="1010"/>
      <c r="AL63" s="950"/>
      <c r="AM63" s="950"/>
      <c r="AN63" s="950"/>
      <c r="AO63" s="950"/>
      <c r="AP63" s="946">
        <v>18832</v>
      </c>
      <c r="AQ63" s="946"/>
      <c r="AR63" s="946"/>
      <c r="AS63" s="946"/>
      <c r="AT63" s="946"/>
      <c r="AU63" s="946">
        <v>16030</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403</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404</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582</v>
      </c>
      <c r="C68" s="973"/>
      <c r="D68" s="973"/>
      <c r="E68" s="973"/>
      <c r="F68" s="973"/>
      <c r="G68" s="973"/>
      <c r="H68" s="973"/>
      <c r="I68" s="973"/>
      <c r="J68" s="973"/>
      <c r="K68" s="973"/>
      <c r="L68" s="973"/>
      <c r="M68" s="973"/>
      <c r="N68" s="973"/>
      <c r="O68" s="973"/>
      <c r="P68" s="974"/>
      <c r="Q68" s="975" t="s">
        <v>589</v>
      </c>
      <c r="R68" s="969"/>
      <c r="S68" s="969"/>
      <c r="T68" s="969"/>
      <c r="U68" s="969"/>
      <c r="V68" s="969" t="s">
        <v>590</v>
      </c>
      <c r="W68" s="969"/>
      <c r="X68" s="969"/>
      <c r="Y68" s="969"/>
      <c r="Z68" s="969"/>
      <c r="AA68" s="969" t="s">
        <v>591</v>
      </c>
      <c r="AB68" s="969"/>
      <c r="AC68" s="969"/>
      <c r="AD68" s="969"/>
      <c r="AE68" s="969"/>
      <c r="AF68" s="969" t="s">
        <v>591</v>
      </c>
      <c r="AG68" s="969"/>
      <c r="AH68" s="969"/>
      <c r="AI68" s="969"/>
      <c r="AJ68" s="969"/>
      <c r="AK68" s="969" t="s">
        <v>491</v>
      </c>
      <c r="AL68" s="969"/>
      <c r="AM68" s="969"/>
      <c r="AN68" s="969"/>
      <c r="AO68" s="969"/>
      <c r="AP68" s="969" t="s">
        <v>491</v>
      </c>
      <c r="AQ68" s="969"/>
      <c r="AR68" s="969"/>
      <c r="AS68" s="969"/>
      <c r="AT68" s="969"/>
      <c r="AU68" s="969" t="s">
        <v>491</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583</v>
      </c>
      <c r="C69" s="962"/>
      <c r="D69" s="962"/>
      <c r="E69" s="962"/>
      <c r="F69" s="962"/>
      <c r="G69" s="962"/>
      <c r="H69" s="962"/>
      <c r="I69" s="962"/>
      <c r="J69" s="962"/>
      <c r="K69" s="962"/>
      <c r="L69" s="962"/>
      <c r="M69" s="962"/>
      <c r="N69" s="962"/>
      <c r="O69" s="962"/>
      <c r="P69" s="963"/>
      <c r="Q69" s="964" t="s">
        <v>592</v>
      </c>
      <c r="R69" s="958"/>
      <c r="S69" s="958"/>
      <c r="T69" s="958"/>
      <c r="U69" s="958"/>
      <c r="V69" s="958" t="s">
        <v>593</v>
      </c>
      <c r="W69" s="958"/>
      <c r="X69" s="958"/>
      <c r="Y69" s="958"/>
      <c r="Z69" s="958"/>
      <c r="AA69" s="958" t="s">
        <v>562</v>
      </c>
      <c r="AB69" s="958"/>
      <c r="AC69" s="958"/>
      <c r="AD69" s="958"/>
      <c r="AE69" s="958"/>
      <c r="AF69" s="958" t="s">
        <v>562</v>
      </c>
      <c r="AG69" s="958"/>
      <c r="AH69" s="958"/>
      <c r="AI69" s="958"/>
      <c r="AJ69" s="958"/>
      <c r="AK69" s="958">
        <v>2</v>
      </c>
      <c r="AL69" s="958"/>
      <c r="AM69" s="958"/>
      <c r="AN69" s="958"/>
      <c r="AO69" s="958"/>
      <c r="AP69" s="958" t="s">
        <v>491</v>
      </c>
      <c r="AQ69" s="958"/>
      <c r="AR69" s="958"/>
      <c r="AS69" s="958"/>
      <c r="AT69" s="958"/>
      <c r="AU69" s="958" t="s">
        <v>491</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584</v>
      </c>
      <c r="C70" s="962"/>
      <c r="D70" s="962"/>
      <c r="E70" s="962"/>
      <c r="F70" s="962"/>
      <c r="G70" s="962"/>
      <c r="H70" s="962"/>
      <c r="I70" s="962"/>
      <c r="J70" s="962"/>
      <c r="K70" s="962"/>
      <c r="L70" s="962"/>
      <c r="M70" s="962"/>
      <c r="N70" s="962"/>
      <c r="O70" s="962"/>
      <c r="P70" s="963"/>
      <c r="Q70" s="964" t="s">
        <v>594</v>
      </c>
      <c r="R70" s="958"/>
      <c r="S70" s="958"/>
      <c r="T70" s="958"/>
      <c r="U70" s="958"/>
      <c r="V70" s="958" t="s">
        <v>595</v>
      </c>
      <c r="W70" s="958"/>
      <c r="X70" s="958"/>
      <c r="Y70" s="958"/>
      <c r="Z70" s="958"/>
      <c r="AA70" s="958" t="s">
        <v>563</v>
      </c>
      <c r="AB70" s="958"/>
      <c r="AC70" s="958"/>
      <c r="AD70" s="958"/>
      <c r="AE70" s="958"/>
      <c r="AF70" s="958" t="s">
        <v>563</v>
      </c>
      <c r="AG70" s="958"/>
      <c r="AH70" s="958"/>
      <c r="AI70" s="958"/>
      <c r="AJ70" s="958"/>
      <c r="AK70" s="958" t="s">
        <v>491</v>
      </c>
      <c r="AL70" s="958"/>
      <c r="AM70" s="958"/>
      <c r="AN70" s="958"/>
      <c r="AO70" s="958"/>
      <c r="AP70" s="958" t="s">
        <v>491</v>
      </c>
      <c r="AQ70" s="958"/>
      <c r="AR70" s="958"/>
      <c r="AS70" s="958"/>
      <c r="AT70" s="958"/>
      <c r="AU70" s="958" t="s">
        <v>491</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585</v>
      </c>
      <c r="C71" s="962"/>
      <c r="D71" s="962"/>
      <c r="E71" s="962"/>
      <c r="F71" s="962"/>
      <c r="G71" s="962"/>
      <c r="H71" s="962"/>
      <c r="I71" s="962"/>
      <c r="J71" s="962"/>
      <c r="K71" s="962"/>
      <c r="L71" s="962"/>
      <c r="M71" s="962"/>
      <c r="N71" s="962"/>
      <c r="O71" s="962"/>
      <c r="P71" s="963"/>
      <c r="Q71" s="964" t="s">
        <v>596</v>
      </c>
      <c r="R71" s="958"/>
      <c r="S71" s="958"/>
      <c r="T71" s="958"/>
      <c r="U71" s="958"/>
      <c r="V71" s="958" t="s">
        <v>597</v>
      </c>
      <c r="W71" s="958"/>
      <c r="X71" s="958"/>
      <c r="Y71" s="958"/>
      <c r="Z71" s="958"/>
      <c r="AA71" s="958" t="s">
        <v>598</v>
      </c>
      <c r="AB71" s="958"/>
      <c r="AC71" s="958"/>
      <c r="AD71" s="958"/>
      <c r="AE71" s="958"/>
      <c r="AF71" s="958" t="s">
        <v>598</v>
      </c>
      <c r="AG71" s="958"/>
      <c r="AH71" s="958"/>
      <c r="AI71" s="958"/>
      <c r="AJ71" s="958"/>
      <c r="AK71" s="958" t="s">
        <v>599</v>
      </c>
      <c r="AL71" s="958"/>
      <c r="AM71" s="958"/>
      <c r="AN71" s="958"/>
      <c r="AO71" s="958"/>
      <c r="AP71" s="958" t="s">
        <v>491</v>
      </c>
      <c r="AQ71" s="958"/>
      <c r="AR71" s="958"/>
      <c r="AS71" s="958"/>
      <c r="AT71" s="958"/>
      <c r="AU71" s="958" t="s">
        <v>491</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586</v>
      </c>
      <c r="C72" s="962"/>
      <c r="D72" s="962"/>
      <c r="E72" s="962"/>
      <c r="F72" s="962"/>
      <c r="G72" s="962"/>
      <c r="H72" s="962"/>
      <c r="I72" s="962"/>
      <c r="J72" s="962"/>
      <c r="K72" s="962"/>
      <c r="L72" s="962"/>
      <c r="M72" s="962"/>
      <c r="N72" s="962"/>
      <c r="O72" s="962"/>
      <c r="P72" s="963"/>
      <c r="Q72" s="964" t="s">
        <v>600</v>
      </c>
      <c r="R72" s="958"/>
      <c r="S72" s="958"/>
      <c r="T72" s="958"/>
      <c r="U72" s="958"/>
      <c r="V72" s="958" t="s">
        <v>601</v>
      </c>
      <c r="W72" s="958"/>
      <c r="X72" s="958"/>
      <c r="Y72" s="958"/>
      <c r="Z72" s="958"/>
      <c r="AA72" s="958" t="s">
        <v>602</v>
      </c>
      <c r="AB72" s="958"/>
      <c r="AC72" s="958"/>
      <c r="AD72" s="958"/>
      <c r="AE72" s="958"/>
      <c r="AF72" s="958" t="s">
        <v>602</v>
      </c>
      <c r="AG72" s="958"/>
      <c r="AH72" s="958"/>
      <c r="AI72" s="958"/>
      <c r="AJ72" s="958"/>
      <c r="AK72" s="958" t="s">
        <v>603</v>
      </c>
      <c r="AL72" s="958"/>
      <c r="AM72" s="958"/>
      <c r="AN72" s="958"/>
      <c r="AO72" s="958"/>
      <c r="AP72" s="958" t="s">
        <v>491</v>
      </c>
      <c r="AQ72" s="958"/>
      <c r="AR72" s="958"/>
      <c r="AS72" s="958"/>
      <c r="AT72" s="958"/>
      <c r="AU72" s="958" t="s">
        <v>491</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587</v>
      </c>
      <c r="C73" s="962"/>
      <c r="D73" s="962"/>
      <c r="E73" s="962"/>
      <c r="F73" s="962"/>
      <c r="G73" s="962"/>
      <c r="H73" s="962"/>
      <c r="I73" s="962"/>
      <c r="J73" s="962"/>
      <c r="K73" s="962"/>
      <c r="L73" s="962"/>
      <c r="M73" s="962"/>
      <c r="N73" s="962"/>
      <c r="O73" s="962"/>
      <c r="P73" s="963"/>
      <c r="Q73" s="964" t="s">
        <v>604</v>
      </c>
      <c r="R73" s="958"/>
      <c r="S73" s="958"/>
      <c r="T73" s="958"/>
      <c r="U73" s="958"/>
      <c r="V73" s="958" t="s">
        <v>605</v>
      </c>
      <c r="W73" s="958"/>
      <c r="X73" s="958"/>
      <c r="Y73" s="958"/>
      <c r="Z73" s="958"/>
      <c r="AA73" s="958" t="s">
        <v>563</v>
      </c>
      <c r="AB73" s="958"/>
      <c r="AC73" s="958"/>
      <c r="AD73" s="958"/>
      <c r="AE73" s="958"/>
      <c r="AF73" s="958" t="s">
        <v>563</v>
      </c>
      <c r="AG73" s="958"/>
      <c r="AH73" s="958"/>
      <c r="AI73" s="958"/>
      <c r="AJ73" s="958"/>
      <c r="AK73" s="958" t="s">
        <v>606</v>
      </c>
      <c r="AL73" s="958"/>
      <c r="AM73" s="958"/>
      <c r="AN73" s="958"/>
      <c r="AO73" s="958"/>
      <c r="AP73" s="958" t="s">
        <v>491</v>
      </c>
      <c r="AQ73" s="958"/>
      <c r="AR73" s="958"/>
      <c r="AS73" s="958"/>
      <c r="AT73" s="958"/>
      <c r="AU73" s="958" t="s">
        <v>491</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588</v>
      </c>
      <c r="C74" s="962"/>
      <c r="D74" s="962"/>
      <c r="E74" s="962"/>
      <c r="F74" s="962"/>
      <c r="G74" s="962"/>
      <c r="H74" s="962"/>
      <c r="I74" s="962"/>
      <c r="J74" s="962"/>
      <c r="K74" s="962"/>
      <c r="L74" s="962"/>
      <c r="M74" s="962"/>
      <c r="N74" s="962"/>
      <c r="O74" s="962"/>
      <c r="P74" s="963"/>
      <c r="Q74" s="964" t="s">
        <v>607</v>
      </c>
      <c r="R74" s="958"/>
      <c r="S74" s="958"/>
      <c r="T74" s="958"/>
      <c r="U74" s="958"/>
      <c r="V74" s="958" t="s">
        <v>608</v>
      </c>
      <c r="W74" s="958"/>
      <c r="X74" s="958"/>
      <c r="Y74" s="958"/>
      <c r="Z74" s="958"/>
      <c r="AA74" s="958" t="s">
        <v>609</v>
      </c>
      <c r="AB74" s="958"/>
      <c r="AC74" s="958"/>
      <c r="AD74" s="958"/>
      <c r="AE74" s="958"/>
      <c r="AF74" s="958" t="s">
        <v>609</v>
      </c>
      <c r="AG74" s="958"/>
      <c r="AH74" s="958"/>
      <c r="AI74" s="958"/>
      <c r="AJ74" s="958"/>
      <c r="AK74" s="958" t="s">
        <v>598</v>
      </c>
      <c r="AL74" s="958"/>
      <c r="AM74" s="958"/>
      <c r="AN74" s="958"/>
      <c r="AO74" s="958"/>
      <c r="AP74" s="958" t="s">
        <v>491</v>
      </c>
      <c r="AQ74" s="958"/>
      <c r="AR74" s="958"/>
      <c r="AS74" s="958"/>
      <c r="AT74" s="958"/>
      <c r="AU74" s="958" t="s">
        <v>491</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378</v>
      </c>
      <c r="B88" s="924" t="s">
        <v>405</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9095</v>
      </c>
      <c r="AG88" s="946"/>
      <c r="AH88" s="946"/>
      <c r="AI88" s="946"/>
      <c r="AJ88" s="946"/>
      <c r="AK88" s="950"/>
      <c r="AL88" s="950"/>
      <c r="AM88" s="950"/>
      <c r="AN88" s="950"/>
      <c r="AO88" s="950"/>
      <c r="AP88" s="946" t="s">
        <v>491</v>
      </c>
      <c r="AQ88" s="946"/>
      <c r="AR88" s="946"/>
      <c r="AS88" s="946"/>
      <c r="AT88" s="946"/>
      <c r="AU88" s="946" t="s">
        <v>491</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24" t="s">
        <v>406</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t="s">
        <v>619</v>
      </c>
      <c r="CS102" s="940"/>
      <c r="CT102" s="940"/>
      <c r="CU102" s="940"/>
      <c r="CV102" s="941"/>
      <c r="CW102" s="939">
        <v>6191</v>
      </c>
      <c r="CX102" s="940"/>
      <c r="CY102" s="940"/>
      <c r="CZ102" s="940"/>
      <c r="DA102" s="941"/>
      <c r="DB102" s="939" t="s">
        <v>613</v>
      </c>
      <c r="DC102" s="940"/>
      <c r="DD102" s="940"/>
      <c r="DE102" s="940"/>
      <c r="DF102" s="941"/>
      <c r="DG102" s="939" t="s">
        <v>491</v>
      </c>
      <c r="DH102" s="940"/>
      <c r="DI102" s="940"/>
      <c r="DJ102" s="940"/>
      <c r="DK102" s="941"/>
      <c r="DL102" s="939" t="s">
        <v>491</v>
      </c>
      <c r="DM102" s="940"/>
      <c r="DN102" s="940"/>
      <c r="DO102" s="940"/>
      <c r="DP102" s="941"/>
      <c r="DQ102" s="939" t="s">
        <v>491</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407</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408</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411</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412</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413</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414</v>
      </c>
      <c r="AB109" s="883"/>
      <c r="AC109" s="883"/>
      <c r="AD109" s="883"/>
      <c r="AE109" s="884"/>
      <c r="AF109" s="885" t="s">
        <v>415</v>
      </c>
      <c r="AG109" s="883"/>
      <c r="AH109" s="883"/>
      <c r="AI109" s="883"/>
      <c r="AJ109" s="884"/>
      <c r="AK109" s="885" t="s">
        <v>294</v>
      </c>
      <c r="AL109" s="883"/>
      <c r="AM109" s="883"/>
      <c r="AN109" s="883"/>
      <c r="AO109" s="884"/>
      <c r="AP109" s="885" t="s">
        <v>416</v>
      </c>
      <c r="AQ109" s="883"/>
      <c r="AR109" s="883"/>
      <c r="AS109" s="883"/>
      <c r="AT109" s="916"/>
      <c r="AU109" s="882" t="s">
        <v>413</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414</v>
      </c>
      <c r="BR109" s="883"/>
      <c r="BS109" s="883"/>
      <c r="BT109" s="883"/>
      <c r="BU109" s="884"/>
      <c r="BV109" s="885" t="s">
        <v>415</v>
      </c>
      <c r="BW109" s="883"/>
      <c r="BX109" s="883"/>
      <c r="BY109" s="883"/>
      <c r="BZ109" s="884"/>
      <c r="CA109" s="885" t="s">
        <v>294</v>
      </c>
      <c r="CB109" s="883"/>
      <c r="CC109" s="883"/>
      <c r="CD109" s="883"/>
      <c r="CE109" s="884"/>
      <c r="CF109" s="923" t="s">
        <v>416</v>
      </c>
      <c r="CG109" s="923"/>
      <c r="CH109" s="923"/>
      <c r="CI109" s="923"/>
      <c r="CJ109" s="923"/>
      <c r="CK109" s="885" t="s">
        <v>417</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414</v>
      </c>
      <c r="DH109" s="883"/>
      <c r="DI109" s="883"/>
      <c r="DJ109" s="883"/>
      <c r="DK109" s="884"/>
      <c r="DL109" s="885" t="s">
        <v>415</v>
      </c>
      <c r="DM109" s="883"/>
      <c r="DN109" s="883"/>
      <c r="DO109" s="883"/>
      <c r="DP109" s="884"/>
      <c r="DQ109" s="885" t="s">
        <v>294</v>
      </c>
      <c r="DR109" s="883"/>
      <c r="DS109" s="883"/>
      <c r="DT109" s="883"/>
      <c r="DU109" s="884"/>
      <c r="DV109" s="885" t="s">
        <v>416</v>
      </c>
      <c r="DW109" s="883"/>
      <c r="DX109" s="883"/>
      <c r="DY109" s="883"/>
      <c r="DZ109" s="916"/>
    </row>
    <row r="110" spans="1:131" s="212" customFormat="1" ht="26.25" customHeight="1" x14ac:dyDescent="0.15">
      <c r="A110" s="794" t="s">
        <v>418</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1355068</v>
      </c>
      <c r="AB110" s="876"/>
      <c r="AC110" s="876"/>
      <c r="AD110" s="876"/>
      <c r="AE110" s="877"/>
      <c r="AF110" s="878">
        <v>1229048</v>
      </c>
      <c r="AG110" s="876"/>
      <c r="AH110" s="876"/>
      <c r="AI110" s="876"/>
      <c r="AJ110" s="877"/>
      <c r="AK110" s="878">
        <v>1285485</v>
      </c>
      <c r="AL110" s="876"/>
      <c r="AM110" s="876"/>
      <c r="AN110" s="876"/>
      <c r="AO110" s="877"/>
      <c r="AP110" s="879">
        <v>14.1</v>
      </c>
      <c r="AQ110" s="880"/>
      <c r="AR110" s="880"/>
      <c r="AS110" s="880"/>
      <c r="AT110" s="881"/>
      <c r="AU110" s="917" t="s">
        <v>69</v>
      </c>
      <c r="AV110" s="918"/>
      <c r="AW110" s="918"/>
      <c r="AX110" s="918"/>
      <c r="AY110" s="918"/>
      <c r="AZ110" s="847" t="s">
        <v>419</v>
      </c>
      <c r="BA110" s="795"/>
      <c r="BB110" s="795"/>
      <c r="BC110" s="795"/>
      <c r="BD110" s="795"/>
      <c r="BE110" s="795"/>
      <c r="BF110" s="795"/>
      <c r="BG110" s="795"/>
      <c r="BH110" s="795"/>
      <c r="BI110" s="795"/>
      <c r="BJ110" s="795"/>
      <c r="BK110" s="795"/>
      <c r="BL110" s="795"/>
      <c r="BM110" s="795"/>
      <c r="BN110" s="795"/>
      <c r="BO110" s="795"/>
      <c r="BP110" s="796"/>
      <c r="BQ110" s="848">
        <v>14130833</v>
      </c>
      <c r="BR110" s="829"/>
      <c r="BS110" s="829"/>
      <c r="BT110" s="829"/>
      <c r="BU110" s="829"/>
      <c r="BV110" s="829">
        <v>14841922</v>
      </c>
      <c r="BW110" s="829"/>
      <c r="BX110" s="829"/>
      <c r="BY110" s="829"/>
      <c r="BZ110" s="829"/>
      <c r="CA110" s="829">
        <v>15416197</v>
      </c>
      <c r="CB110" s="829"/>
      <c r="CC110" s="829"/>
      <c r="CD110" s="829"/>
      <c r="CE110" s="829"/>
      <c r="CF110" s="853">
        <v>169</v>
      </c>
      <c r="CG110" s="854"/>
      <c r="CH110" s="854"/>
      <c r="CI110" s="854"/>
      <c r="CJ110" s="854"/>
      <c r="CK110" s="913" t="s">
        <v>420</v>
      </c>
      <c r="CL110" s="806"/>
      <c r="CM110" s="847" t="s">
        <v>421</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422</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423</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424</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425</v>
      </c>
      <c r="B112" s="900"/>
      <c r="C112" s="739" t="s">
        <v>426</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427</v>
      </c>
      <c r="BA112" s="739"/>
      <c r="BB112" s="739"/>
      <c r="BC112" s="739"/>
      <c r="BD112" s="739"/>
      <c r="BE112" s="739"/>
      <c r="BF112" s="739"/>
      <c r="BG112" s="739"/>
      <c r="BH112" s="739"/>
      <c r="BI112" s="739"/>
      <c r="BJ112" s="739"/>
      <c r="BK112" s="739"/>
      <c r="BL112" s="739"/>
      <c r="BM112" s="739"/>
      <c r="BN112" s="739"/>
      <c r="BO112" s="739"/>
      <c r="BP112" s="740"/>
      <c r="BQ112" s="803">
        <v>17407575</v>
      </c>
      <c r="BR112" s="804"/>
      <c r="BS112" s="804"/>
      <c r="BT112" s="804"/>
      <c r="BU112" s="804"/>
      <c r="BV112" s="804">
        <v>16898137</v>
      </c>
      <c r="BW112" s="804"/>
      <c r="BX112" s="804"/>
      <c r="BY112" s="804"/>
      <c r="BZ112" s="804"/>
      <c r="CA112" s="804">
        <v>16030466</v>
      </c>
      <c r="CB112" s="804"/>
      <c r="CC112" s="804"/>
      <c r="CD112" s="804"/>
      <c r="CE112" s="804"/>
      <c r="CF112" s="862">
        <v>175.7</v>
      </c>
      <c r="CG112" s="863"/>
      <c r="CH112" s="863"/>
      <c r="CI112" s="863"/>
      <c r="CJ112" s="863"/>
      <c r="CK112" s="914"/>
      <c r="CL112" s="808"/>
      <c r="CM112" s="802" t="s">
        <v>428</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429</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1033721</v>
      </c>
      <c r="AB113" s="906"/>
      <c r="AC113" s="906"/>
      <c r="AD113" s="906"/>
      <c r="AE113" s="907"/>
      <c r="AF113" s="908">
        <v>1037367</v>
      </c>
      <c r="AG113" s="906"/>
      <c r="AH113" s="906"/>
      <c r="AI113" s="906"/>
      <c r="AJ113" s="907"/>
      <c r="AK113" s="908">
        <v>943817</v>
      </c>
      <c r="AL113" s="906"/>
      <c r="AM113" s="906"/>
      <c r="AN113" s="906"/>
      <c r="AO113" s="907"/>
      <c r="AP113" s="909">
        <v>10.3</v>
      </c>
      <c r="AQ113" s="910"/>
      <c r="AR113" s="910"/>
      <c r="AS113" s="910"/>
      <c r="AT113" s="911"/>
      <c r="AU113" s="919"/>
      <c r="AV113" s="920"/>
      <c r="AW113" s="920"/>
      <c r="AX113" s="920"/>
      <c r="AY113" s="920"/>
      <c r="AZ113" s="802" t="s">
        <v>430</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431</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432</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433</v>
      </c>
      <c r="BA114" s="739"/>
      <c r="BB114" s="739"/>
      <c r="BC114" s="739"/>
      <c r="BD114" s="739"/>
      <c r="BE114" s="739"/>
      <c r="BF114" s="739"/>
      <c r="BG114" s="739"/>
      <c r="BH114" s="739"/>
      <c r="BI114" s="739"/>
      <c r="BJ114" s="739"/>
      <c r="BK114" s="739"/>
      <c r="BL114" s="739"/>
      <c r="BM114" s="739"/>
      <c r="BN114" s="739"/>
      <c r="BO114" s="739"/>
      <c r="BP114" s="740"/>
      <c r="BQ114" s="803">
        <v>2601537</v>
      </c>
      <c r="BR114" s="804"/>
      <c r="BS114" s="804"/>
      <c r="BT114" s="804"/>
      <c r="BU114" s="804"/>
      <c r="BV114" s="804">
        <v>2674625</v>
      </c>
      <c r="BW114" s="804"/>
      <c r="BX114" s="804"/>
      <c r="BY114" s="804"/>
      <c r="BZ114" s="804"/>
      <c r="CA114" s="804">
        <v>2618853</v>
      </c>
      <c r="CB114" s="804"/>
      <c r="CC114" s="804"/>
      <c r="CD114" s="804"/>
      <c r="CE114" s="804"/>
      <c r="CF114" s="862">
        <v>28.7</v>
      </c>
      <c r="CG114" s="863"/>
      <c r="CH114" s="863"/>
      <c r="CI114" s="863"/>
      <c r="CJ114" s="863"/>
      <c r="CK114" s="914"/>
      <c r="CL114" s="808"/>
      <c r="CM114" s="802" t="s">
        <v>434</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435</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436</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437</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v>103</v>
      </c>
      <c r="AG116" s="767"/>
      <c r="AH116" s="767"/>
      <c r="AI116" s="767"/>
      <c r="AJ116" s="768"/>
      <c r="AK116" s="769">
        <v>358</v>
      </c>
      <c r="AL116" s="767"/>
      <c r="AM116" s="767"/>
      <c r="AN116" s="767"/>
      <c r="AO116" s="768"/>
      <c r="AP116" s="811">
        <v>0</v>
      </c>
      <c r="AQ116" s="812"/>
      <c r="AR116" s="812"/>
      <c r="AS116" s="812"/>
      <c r="AT116" s="813"/>
      <c r="AU116" s="919"/>
      <c r="AV116" s="920"/>
      <c r="AW116" s="920"/>
      <c r="AX116" s="920"/>
      <c r="AY116" s="920"/>
      <c r="AZ116" s="896" t="s">
        <v>439</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440</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441</v>
      </c>
      <c r="Z117" s="884"/>
      <c r="AA117" s="889">
        <v>2388789</v>
      </c>
      <c r="AB117" s="890"/>
      <c r="AC117" s="890"/>
      <c r="AD117" s="890"/>
      <c r="AE117" s="891"/>
      <c r="AF117" s="892">
        <v>2266518</v>
      </c>
      <c r="AG117" s="890"/>
      <c r="AH117" s="890"/>
      <c r="AI117" s="890"/>
      <c r="AJ117" s="891"/>
      <c r="AK117" s="892">
        <v>2229660</v>
      </c>
      <c r="AL117" s="890"/>
      <c r="AM117" s="890"/>
      <c r="AN117" s="890"/>
      <c r="AO117" s="891"/>
      <c r="AP117" s="893"/>
      <c r="AQ117" s="894"/>
      <c r="AR117" s="894"/>
      <c r="AS117" s="894"/>
      <c r="AT117" s="895"/>
      <c r="AU117" s="919"/>
      <c r="AV117" s="920"/>
      <c r="AW117" s="920"/>
      <c r="AX117" s="920"/>
      <c r="AY117" s="920"/>
      <c r="AZ117" s="850" t="s">
        <v>442</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443</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417</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414</v>
      </c>
      <c r="AB118" s="883"/>
      <c r="AC118" s="883"/>
      <c r="AD118" s="883"/>
      <c r="AE118" s="884"/>
      <c r="AF118" s="885" t="s">
        <v>415</v>
      </c>
      <c r="AG118" s="883"/>
      <c r="AH118" s="883"/>
      <c r="AI118" s="883"/>
      <c r="AJ118" s="884"/>
      <c r="AK118" s="885" t="s">
        <v>294</v>
      </c>
      <c r="AL118" s="883"/>
      <c r="AM118" s="883"/>
      <c r="AN118" s="883"/>
      <c r="AO118" s="884"/>
      <c r="AP118" s="886" t="s">
        <v>416</v>
      </c>
      <c r="AQ118" s="887"/>
      <c r="AR118" s="887"/>
      <c r="AS118" s="887"/>
      <c r="AT118" s="888"/>
      <c r="AU118" s="919"/>
      <c r="AV118" s="920"/>
      <c r="AW118" s="920"/>
      <c r="AX118" s="920"/>
      <c r="AY118" s="920"/>
      <c r="AZ118" s="825" t="s">
        <v>444</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445</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420</v>
      </c>
      <c r="B119" s="806"/>
      <c r="C119" s="847" t="s">
        <v>421</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446</v>
      </c>
      <c r="BP119" s="865"/>
      <c r="BQ119" s="866">
        <v>34139945</v>
      </c>
      <c r="BR119" s="832"/>
      <c r="BS119" s="832"/>
      <c r="BT119" s="832"/>
      <c r="BU119" s="832"/>
      <c r="BV119" s="832">
        <v>34414684</v>
      </c>
      <c r="BW119" s="832"/>
      <c r="BX119" s="832"/>
      <c r="BY119" s="832"/>
      <c r="BZ119" s="832"/>
      <c r="CA119" s="832">
        <v>34065516</v>
      </c>
      <c r="CB119" s="832"/>
      <c r="CC119" s="832"/>
      <c r="CD119" s="832"/>
      <c r="CE119" s="832"/>
      <c r="CF119" s="735"/>
      <c r="CG119" s="736"/>
      <c r="CH119" s="736"/>
      <c r="CI119" s="736"/>
      <c r="CJ119" s="821"/>
      <c r="CK119" s="915"/>
      <c r="CL119" s="810"/>
      <c r="CM119" s="825" t="s">
        <v>447</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424</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448</v>
      </c>
      <c r="AV120" s="868"/>
      <c r="AW120" s="868"/>
      <c r="AX120" s="868"/>
      <c r="AY120" s="869"/>
      <c r="AZ120" s="847" t="s">
        <v>449</v>
      </c>
      <c r="BA120" s="795"/>
      <c r="BB120" s="795"/>
      <c r="BC120" s="795"/>
      <c r="BD120" s="795"/>
      <c r="BE120" s="795"/>
      <c r="BF120" s="795"/>
      <c r="BG120" s="795"/>
      <c r="BH120" s="795"/>
      <c r="BI120" s="795"/>
      <c r="BJ120" s="795"/>
      <c r="BK120" s="795"/>
      <c r="BL120" s="795"/>
      <c r="BM120" s="795"/>
      <c r="BN120" s="795"/>
      <c r="BO120" s="795"/>
      <c r="BP120" s="796"/>
      <c r="BQ120" s="848">
        <v>6885257</v>
      </c>
      <c r="BR120" s="829"/>
      <c r="BS120" s="829"/>
      <c r="BT120" s="829"/>
      <c r="BU120" s="829"/>
      <c r="BV120" s="829">
        <v>7336894</v>
      </c>
      <c r="BW120" s="829"/>
      <c r="BX120" s="829"/>
      <c r="BY120" s="829"/>
      <c r="BZ120" s="829"/>
      <c r="CA120" s="829">
        <v>7100849</v>
      </c>
      <c r="CB120" s="829"/>
      <c r="CC120" s="829"/>
      <c r="CD120" s="829"/>
      <c r="CE120" s="829"/>
      <c r="CF120" s="853">
        <v>77.8</v>
      </c>
      <c r="CG120" s="854"/>
      <c r="CH120" s="854"/>
      <c r="CI120" s="854"/>
      <c r="CJ120" s="854"/>
      <c r="CK120" s="855" t="s">
        <v>450</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v>14038149</v>
      </c>
      <c r="DH120" s="829"/>
      <c r="DI120" s="829"/>
      <c r="DJ120" s="829"/>
      <c r="DK120" s="829"/>
      <c r="DL120" s="829">
        <v>13623177</v>
      </c>
      <c r="DM120" s="829"/>
      <c r="DN120" s="829"/>
      <c r="DO120" s="829"/>
      <c r="DP120" s="829"/>
      <c r="DQ120" s="829">
        <v>13334101</v>
      </c>
      <c r="DR120" s="829"/>
      <c r="DS120" s="829"/>
      <c r="DT120" s="829"/>
      <c r="DU120" s="829"/>
      <c r="DV120" s="830">
        <v>146.19999999999999</v>
      </c>
      <c r="DW120" s="830"/>
      <c r="DX120" s="830"/>
      <c r="DY120" s="830"/>
      <c r="DZ120" s="831"/>
    </row>
    <row r="121" spans="1:130" s="212" customFormat="1" ht="26.25" customHeight="1" x14ac:dyDescent="0.15">
      <c r="A121" s="807"/>
      <c r="B121" s="808"/>
      <c r="C121" s="850" t="s">
        <v>451</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452</v>
      </c>
      <c r="BA121" s="739"/>
      <c r="BB121" s="739"/>
      <c r="BC121" s="739"/>
      <c r="BD121" s="739"/>
      <c r="BE121" s="739"/>
      <c r="BF121" s="739"/>
      <c r="BG121" s="739"/>
      <c r="BH121" s="739"/>
      <c r="BI121" s="739"/>
      <c r="BJ121" s="739"/>
      <c r="BK121" s="739"/>
      <c r="BL121" s="739"/>
      <c r="BM121" s="739"/>
      <c r="BN121" s="739"/>
      <c r="BO121" s="739"/>
      <c r="BP121" s="740"/>
      <c r="BQ121" s="803">
        <v>1487773</v>
      </c>
      <c r="BR121" s="804"/>
      <c r="BS121" s="804"/>
      <c r="BT121" s="804"/>
      <c r="BU121" s="804"/>
      <c r="BV121" s="804">
        <v>1179515</v>
      </c>
      <c r="BW121" s="804"/>
      <c r="BX121" s="804"/>
      <c r="BY121" s="804"/>
      <c r="BZ121" s="804"/>
      <c r="CA121" s="804">
        <v>1332290</v>
      </c>
      <c r="CB121" s="804"/>
      <c r="CC121" s="804"/>
      <c r="CD121" s="804"/>
      <c r="CE121" s="804"/>
      <c r="CF121" s="862">
        <v>14.6</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v>2138455</v>
      </c>
      <c r="DH121" s="804"/>
      <c r="DI121" s="804"/>
      <c r="DJ121" s="804"/>
      <c r="DK121" s="804"/>
      <c r="DL121" s="804">
        <v>2115382</v>
      </c>
      <c r="DM121" s="804"/>
      <c r="DN121" s="804"/>
      <c r="DO121" s="804"/>
      <c r="DP121" s="804"/>
      <c r="DQ121" s="804">
        <v>1687386</v>
      </c>
      <c r="DR121" s="804"/>
      <c r="DS121" s="804"/>
      <c r="DT121" s="804"/>
      <c r="DU121" s="804"/>
      <c r="DV121" s="781">
        <v>18.5</v>
      </c>
      <c r="DW121" s="781"/>
      <c r="DX121" s="781"/>
      <c r="DY121" s="781"/>
      <c r="DZ121" s="782"/>
    </row>
    <row r="122" spans="1:130" s="212" customFormat="1" ht="26.25" customHeight="1" x14ac:dyDescent="0.15">
      <c r="A122" s="807"/>
      <c r="B122" s="808"/>
      <c r="C122" s="802" t="s">
        <v>434</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453</v>
      </c>
      <c r="BA122" s="826"/>
      <c r="BB122" s="826"/>
      <c r="BC122" s="826"/>
      <c r="BD122" s="826"/>
      <c r="BE122" s="826"/>
      <c r="BF122" s="826"/>
      <c r="BG122" s="826"/>
      <c r="BH122" s="826"/>
      <c r="BI122" s="826"/>
      <c r="BJ122" s="826"/>
      <c r="BK122" s="826"/>
      <c r="BL122" s="826"/>
      <c r="BM122" s="826"/>
      <c r="BN122" s="826"/>
      <c r="BO122" s="826"/>
      <c r="BP122" s="827"/>
      <c r="BQ122" s="866">
        <v>17241141</v>
      </c>
      <c r="BR122" s="832"/>
      <c r="BS122" s="832"/>
      <c r="BT122" s="832"/>
      <c r="BU122" s="832"/>
      <c r="BV122" s="832">
        <v>17393206</v>
      </c>
      <c r="BW122" s="832"/>
      <c r="BX122" s="832"/>
      <c r="BY122" s="832"/>
      <c r="BZ122" s="832"/>
      <c r="CA122" s="832">
        <v>17607173</v>
      </c>
      <c r="CB122" s="832"/>
      <c r="CC122" s="832"/>
      <c r="CD122" s="832"/>
      <c r="CE122" s="832"/>
      <c r="CF122" s="833">
        <v>193</v>
      </c>
      <c r="CG122" s="834"/>
      <c r="CH122" s="834"/>
      <c r="CI122" s="834"/>
      <c r="CJ122" s="834"/>
      <c r="CK122" s="856"/>
      <c r="CL122" s="842"/>
      <c r="CM122" s="842"/>
      <c r="CN122" s="842"/>
      <c r="CO122" s="843"/>
      <c r="CP122" s="822" t="s">
        <v>397</v>
      </c>
      <c r="CQ122" s="823"/>
      <c r="CR122" s="823"/>
      <c r="CS122" s="823"/>
      <c r="CT122" s="823"/>
      <c r="CU122" s="823"/>
      <c r="CV122" s="823"/>
      <c r="CW122" s="823"/>
      <c r="CX122" s="823"/>
      <c r="CY122" s="823"/>
      <c r="CZ122" s="823"/>
      <c r="DA122" s="823"/>
      <c r="DB122" s="823"/>
      <c r="DC122" s="823"/>
      <c r="DD122" s="823"/>
      <c r="DE122" s="823"/>
      <c r="DF122" s="824"/>
      <c r="DG122" s="803">
        <v>1230971</v>
      </c>
      <c r="DH122" s="804"/>
      <c r="DI122" s="804"/>
      <c r="DJ122" s="804"/>
      <c r="DK122" s="804"/>
      <c r="DL122" s="804">
        <v>1159578</v>
      </c>
      <c r="DM122" s="804"/>
      <c r="DN122" s="804"/>
      <c r="DO122" s="804"/>
      <c r="DP122" s="804"/>
      <c r="DQ122" s="804">
        <v>1008979</v>
      </c>
      <c r="DR122" s="804"/>
      <c r="DS122" s="804"/>
      <c r="DT122" s="804"/>
      <c r="DU122" s="804"/>
      <c r="DV122" s="781">
        <v>11.1</v>
      </c>
      <c r="DW122" s="781"/>
      <c r="DX122" s="781"/>
      <c r="DY122" s="781"/>
      <c r="DZ122" s="782"/>
    </row>
    <row r="123" spans="1:130" s="212" customFormat="1" ht="26.25" customHeight="1" x14ac:dyDescent="0.15">
      <c r="A123" s="807"/>
      <c r="B123" s="808"/>
      <c r="C123" s="802" t="s">
        <v>440</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454</v>
      </c>
      <c r="BP123" s="865"/>
      <c r="BQ123" s="819">
        <v>25614171</v>
      </c>
      <c r="BR123" s="820"/>
      <c r="BS123" s="820"/>
      <c r="BT123" s="820"/>
      <c r="BU123" s="820"/>
      <c r="BV123" s="820">
        <v>25909615</v>
      </c>
      <c r="BW123" s="820"/>
      <c r="BX123" s="820"/>
      <c r="BY123" s="820"/>
      <c r="BZ123" s="820"/>
      <c r="CA123" s="820">
        <v>26040312</v>
      </c>
      <c r="CB123" s="820"/>
      <c r="CC123" s="820"/>
      <c r="CD123" s="820"/>
      <c r="CE123" s="820"/>
      <c r="CF123" s="735"/>
      <c r="CG123" s="736"/>
      <c r="CH123" s="736"/>
      <c r="CI123" s="736"/>
      <c r="CJ123" s="821"/>
      <c r="CK123" s="856"/>
      <c r="CL123" s="842"/>
      <c r="CM123" s="842"/>
      <c r="CN123" s="842"/>
      <c r="CO123" s="843"/>
      <c r="CP123" s="822" t="s">
        <v>398</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443</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455</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97.9</v>
      </c>
      <c r="BR124" s="818"/>
      <c r="BS124" s="818"/>
      <c r="BT124" s="818"/>
      <c r="BU124" s="818"/>
      <c r="BV124" s="818">
        <v>95.7</v>
      </c>
      <c r="BW124" s="818"/>
      <c r="BX124" s="818"/>
      <c r="BY124" s="818"/>
      <c r="BZ124" s="818"/>
      <c r="CA124" s="818">
        <v>87.9</v>
      </c>
      <c r="CB124" s="818"/>
      <c r="CC124" s="818"/>
      <c r="CD124" s="818"/>
      <c r="CE124" s="818"/>
      <c r="CF124" s="713"/>
      <c r="CG124" s="714"/>
      <c r="CH124" s="714"/>
      <c r="CI124" s="714"/>
      <c r="CJ124" s="849"/>
      <c r="CK124" s="857"/>
      <c r="CL124" s="857"/>
      <c r="CM124" s="857"/>
      <c r="CN124" s="857"/>
      <c r="CO124" s="858"/>
      <c r="CP124" s="822" t="s">
        <v>456</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445</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457</v>
      </c>
      <c r="CL125" s="839"/>
      <c r="CM125" s="839"/>
      <c r="CN125" s="839"/>
      <c r="CO125" s="840"/>
      <c r="CP125" s="847" t="s">
        <v>458</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447</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459</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460</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461</v>
      </c>
      <c r="AY127" s="799"/>
      <c r="AZ127" s="799"/>
      <c r="BA127" s="799"/>
      <c r="BB127" s="799"/>
      <c r="BC127" s="799"/>
      <c r="BD127" s="799"/>
      <c r="BE127" s="800"/>
      <c r="BF127" s="798" t="s">
        <v>462</v>
      </c>
      <c r="BG127" s="799"/>
      <c r="BH127" s="799"/>
      <c r="BI127" s="799"/>
      <c r="BJ127" s="799"/>
      <c r="BK127" s="799"/>
      <c r="BL127" s="800"/>
      <c r="BM127" s="798" t="s">
        <v>463</v>
      </c>
      <c r="BN127" s="799"/>
      <c r="BO127" s="799"/>
      <c r="BP127" s="799"/>
      <c r="BQ127" s="799"/>
      <c r="BR127" s="799"/>
      <c r="BS127" s="800"/>
      <c r="BT127" s="798" t="s">
        <v>464</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465</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466</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467</v>
      </c>
      <c r="X128" s="785"/>
      <c r="Y128" s="785"/>
      <c r="Z128" s="786"/>
      <c r="AA128" s="787">
        <v>61461</v>
      </c>
      <c r="AB128" s="788"/>
      <c r="AC128" s="788"/>
      <c r="AD128" s="788"/>
      <c r="AE128" s="789"/>
      <c r="AF128" s="790">
        <v>67738</v>
      </c>
      <c r="AG128" s="788"/>
      <c r="AH128" s="788"/>
      <c r="AI128" s="788"/>
      <c r="AJ128" s="789"/>
      <c r="AK128" s="790">
        <v>95809</v>
      </c>
      <c r="AL128" s="788"/>
      <c r="AM128" s="788"/>
      <c r="AN128" s="788"/>
      <c r="AO128" s="789"/>
      <c r="AP128" s="791"/>
      <c r="AQ128" s="792"/>
      <c r="AR128" s="792"/>
      <c r="AS128" s="792"/>
      <c r="AT128" s="793"/>
      <c r="AU128" s="214"/>
      <c r="AV128" s="214"/>
      <c r="AW128" s="214"/>
      <c r="AX128" s="794" t="s">
        <v>468</v>
      </c>
      <c r="AY128" s="795"/>
      <c r="AZ128" s="795"/>
      <c r="BA128" s="795"/>
      <c r="BB128" s="795"/>
      <c r="BC128" s="795"/>
      <c r="BD128" s="795"/>
      <c r="BE128" s="796"/>
      <c r="BF128" s="773" t="s">
        <v>122</v>
      </c>
      <c r="BG128" s="774"/>
      <c r="BH128" s="774"/>
      <c r="BI128" s="774"/>
      <c r="BJ128" s="774"/>
      <c r="BK128" s="774"/>
      <c r="BL128" s="797"/>
      <c r="BM128" s="773">
        <v>13.27</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469</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470</v>
      </c>
      <c r="X129" s="764"/>
      <c r="Y129" s="764"/>
      <c r="Z129" s="765"/>
      <c r="AA129" s="766">
        <v>10066113</v>
      </c>
      <c r="AB129" s="767"/>
      <c r="AC129" s="767"/>
      <c r="AD129" s="767"/>
      <c r="AE129" s="768"/>
      <c r="AF129" s="769">
        <v>10254069</v>
      </c>
      <c r="AG129" s="767"/>
      <c r="AH129" s="767"/>
      <c r="AI129" s="767"/>
      <c r="AJ129" s="768"/>
      <c r="AK129" s="769">
        <v>10393602</v>
      </c>
      <c r="AL129" s="767"/>
      <c r="AM129" s="767"/>
      <c r="AN129" s="767"/>
      <c r="AO129" s="768"/>
      <c r="AP129" s="770"/>
      <c r="AQ129" s="771"/>
      <c r="AR129" s="771"/>
      <c r="AS129" s="771"/>
      <c r="AT129" s="772"/>
      <c r="AU129" s="215"/>
      <c r="AV129" s="215"/>
      <c r="AW129" s="215"/>
      <c r="AX129" s="738" t="s">
        <v>471</v>
      </c>
      <c r="AY129" s="739"/>
      <c r="AZ129" s="739"/>
      <c r="BA129" s="739"/>
      <c r="BB129" s="739"/>
      <c r="BC129" s="739"/>
      <c r="BD129" s="739"/>
      <c r="BE129" s="740"/>
      <c r="BF129" s="757" t="s">
        <v>122</v>
      </c>
      <c r="BG129" s="758"/>
      <c r="BH129" s="758"/>
      <c r="BI129" s="758"/>
      <c r="BJ129" s="758"/>
      <c r="BK129" s="758"/>
      <c r="BL129" s="759"/>
      <c r="BM129" s="757">
        <v>18.27</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472</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473</v>
      </c>
      <c r="X130" s="764"/>
      <c r="Y130" s="764"/>
      <c r="Z130" s="765"/>
      <c r="AA130" s="766">
        <v>1359952</v>
      </c>
      <c r="AB130" s="767"/>
      <c r="AC130" s="767"/>
      <c r="AD130" s="767"/>
      <c r="AE130" s="768"/>
      <c r="AF130" s="769">
        <v>1369064</v>
      </c>
      <c r="AG130" s="767"/>
      <c r="AH130" s="767"/>
      <c r="AI130" s="767"/>
      <c r="AJ130" s="768"/>
      <c r="AK130" s="769">
        <v>1270385</v>
      </c>
      <c r="AL130" s="767"/>
      <c r="AM130" s="767"/>
      <c r="AN130" s="767"/>
      <c r="AO130" s="768"/>
      <c r="AP130" s="770"/>
      <c r="AQ130" s="771"/>
      <c r="AR130" s="771"/>
      <c r="AS130" s="771"/>
      <c r="AT130" s="772"/>
      <c r="AU130" s="215"/>
      <c r="AV130" s="215"/>
      <c r="AW130" s="215"/>
      <c r="AX130" s="738" t="s">
        <v>474</v>
      </c>
      <c r="AY130" s="739"/>
      <c r="AZ130" s="739"/>
      <c r="BA130" s="739"/>
      <c r="BB130" s="739"/>
      <c r="BC130" s="739"/>
      <c r="BD130" s="739"/>
      <c r="BE130" s="740"/>
      <c r="BF130" s="741">
        <v>9.9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475</v>
      </c>
      <c r="X131" s="748"/>
      <c r="Y131" s="748"/>
      <c r="Z131" s="749"/>
      <c r="AA131" s="750">
        <v>8706161</v>
      </c>
      <c r="AB131" s="751"/>
      <c r="AC131" s="751"/>
      <c r="AD131" s="751"/>
      <c r="AE131" s="752"/>
      <c r="AF131" s="753">
        <v>8885005</v>
      </c>
      <c r="AG131" s="751"/>
      <c r="AH131" s="751"/>
      <c r="AI131" s="751"/>
      <c r="AJ131" s="752"/>
      <c r="AK131" s="753">
        <v>9123217</v>
      </c>
      <c r="AL131" s="751"/>
      <c r="AM131" s="751"/>
      <c r="AN131" s="751"/>
      <c r="AO131" s="752"/>
      <c r="AP131" s="754"/>
      <c r="AQ131" s="755"/>
      <c r="AR131" s="755"/>
      <c r="AS131" s="755"/>
      <c r="AT131" s="756"/>
      <c r="AU131" s="215"/>
      <c r="AV131" s="215"/>
      <c r="AW131" s="215"/>
      <c r="AX131" s="716" t="s">
        <v>476</v>
      </c>
      <c r="AY131" s="717"/>
      <c r="AZ131" s="717"/>
      <c r="BA131" s="717"/>
      <c r="BB131" s="717"/>
      <c r="BC131" s="717"/>
      <c r="BD131" s="717"/>
      <c r="BE131" s="718"/>
      <c r="BF131" s="719">
        <v>87.9</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477</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478</v>
      </c>
      <c r="W132" s="729"/>
      <c r="X132" s="729"/>
      <c r="Y132" s="729"/>
      <c r="Z132" s="730"/>
      <c r="AA132" s="731">
        <v>11.11139571</v>
      </c>
      <c r="AB132" s="732"/>
      <c r="AC132" s="732"/>
      <c r="AD132" s="732"/>
      <c r="AE132" s="733"/>
      <c r="AF132" s="734">
        <v>9.3383852909999998</v>
      </c>
      <c r="AG132" s="732"/>
      <c r="AH132" s="732"/>
      <c r="AI132" s="732"/>
      <c r="AJ132" s="733"/>
      <c r="AK132" s="734">
        <v>9.4644904309999998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479</v>
      </c>
      <c r="W133" s="708"/>
      <c r="X133" s="708"/>
      <c r="Y133" s="708"/>
      <c r="Z133" s="709"/>
      <c r="AA133" s="710">
        <v>10.4</v>
      </c>
      <c r="AB133" s="711"/>
      <c r="AC133" s="711"/>
      <c r="AD133" s="711"/>
      <c r="AE133" s="712"/>
      <c r="AF133" s="710">
        <v>10.3</v>
      </c>
      <c r="AG133" s="711"/>
      <c r="AH133" s="711"/>
      <c r="AI133" s="711"/>
      <c r="AJ133" s="712"/>
      <c r="AK133" s="710">
        <v>9.9</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mLO5LWCo9KRHhSJhCML37ZJ2lDENAuuw4zWViHUDSx2u13uX8rRyfRff6Fa8sy4thnuvNgfZBOsBIFRa5te+fw==" saltValue="nAE/E4oDe0Xx4ntT8ZPGV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P1" zoomScaleNormal="85" zoomScaleSheetLayoutView="100" workbookViewId="0">
      <selection activeCell="AZ75" sqref="AZ75"/>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480</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av0MS3TgfRrT+itvhZ8ECcP1pNyScWgcDpAHcqMZvWq8Grt80z9uK5yNVWozQECE8/8yRssbWa96u4Pcv/yDGg==" saltValue="WrPaUxbqUeV6Avk9DG+eI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22"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aAtcTSlOYNzmxuu1Rj+0UF/oy2hzY9FvTk5oPXjtv45sy16uh3+RMr3SRZYkNXMvYrfC6tu+UtUoFg/tiitzQ==" saltValue="zJhqR3OHwPZ75fi0gW1h8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1"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482</v>
      </c>
      <c r="AL6" s="248"/>
      <c r="AM6" s="248"/>
      <c r="AN6" s="248"/>
    </row>
    <row r="7" spans="1:46" ht="13.5" customHeight="1" x14ac:dyDescent="0.15">
      <c r="A7" s="247"/>
      <c r="AK7" s="250"/>
      <c r="AL7" s="251"/>
      <c r="AM7" s="251"/>
      <c r="AN7" s="252"/>
      <c r="AO7" s="1105" t="s">
        <v>483</v>
      </c>
      <c r="AP7" s="253"/>
      <c r="AQ7" s="254" t="s">
        <v>484</v>
      </c>
      <c r="AR7" s="255"/>
    </row>
    <row r="8" spans="1:46" x14ac:dyDescent="0.15">
      <c r="A8" s="247"/>
      <c r="AK8" s="256"/>
      <c r="AL8" s="257"/>
      <c r="AM8" s="257"/>
      <c r="AN8" s="258"/>
      <c r="AO8" s="1106"/>
      <c r="AP8" s="259" t="s">
        <v>485</v>
      </c>
      <c r="AQ8" s="260" t="s">
        <v>486</v>
      </c>
      <c r="AR8" s="261" t="s">
        <v>487</v>
      </c>
    </row>
    <row r="9" spans="1:46" x14ac:dyDescent="0.15">
      <c r="A9" s="247"/>
      <c r="AK9" s="1117" t="s">
        <v>488</v>
      </c>
      <c r="AL9" s="1118"/>
      <c r="AM9" s="1118"/>
      <c r="AN9" s="1119"/>
      <c r="AO9" s="262">
        <v>4123508</v>
      </c>
      <c r="AP9" s="262">
        <v>132708</v>
      </c>
      <c r="AQ9" s="263">
        <v>98214</v>
      </c>
      <c r="AR9" s="264">
        <v>35.1</v>
      </c>
    </row>
    <row r="10" spans="1:46" ht="13.5" customHeight="1" x14ac:dyDescent="0.15">
      <c r="A10" s="247"/>
      <c r="AK10" s="1117" t="s">
        <v>489</v>
      </c>
      <c r="AL10" s="1118"/>
      <c r="AM10" s="1118"/>
      <c r="AN10" s="1119"/>
      <c r="AO10" s="265">
        <v>1862</v>
      </c>
      <c r="AP10" s="265">
        <v>60</v>
      </c>
      <c r="AQ10" s="266">
        <v>8330</v>
      </c>
      <c r="AR10" s="267">
        <v>-99.3</v>
      </c>
    </row>
    <row r="11" spans="1:46" ht="13.5" customHeight="1" x14ac:dyDescent="0.15">
      <c r="A11" s="247"/>
      <c r="AK11" s="1117" t="s">
        <v>490</v>
      </c>
      <c r="AL11" s="1118"/>
      <c r="AM11" s="1118"/>
      <c r="AN11" s="1119"/>
      <c r="AO11" s="265" t="s">
        <v>491</v>
      </c>
      <c r="AP11" s="265" t="s">
        <v>491</v>
      </c>
      <c r="AQ11" s="266">
        <v>2236</v>
      </c>
      <c r="AR11" s="267" t="s">
        <v>491</v>
      </c>
    </row>
    <row r="12" spans="1:46" ht="13.5" customHeight="1" x14ac:dyDescent="0.15">
      <c r="A12" s="247"/>
      <c r="AK12" s="1117" t="s">
        <v>492</v>
      </c>
      <c r="AL12" s="1118"/>
      <c r="AM12" s="1118"/>
      <c r="AN12" s="1119"/>
      <c r="AO12" s="265" t="s">
        <v>491</v>
      </c>
      <c r="AP12" s="265" t="s">
        <v>491</v>
      </c>
      <c r="AQ12" s="266">
        <v>12</v>
      </c>
      <c r="AR12" s="267" t="s">
        <v>491</v>
      </c>
    </row>
    <row r="13" spans="1:46" ht="13.5" customHeight="1" x14ac:dyDescent="0.15">
      <c r="A13" s="247"/>
      <c r="AK13" s="1117" t="s">
        <v>493</v>
      </c>
      <c r="AL13" s="1118"/>
      <c r="AM13" s="1118"/>
      <c r="AN13" s="1119"/>
      <c r="AO13" s="265">
        <v>134811</v>
      </c>
      <c r="AP13" s="265">
        <v>4339</v>
      </c>
      <c r="AQ13" s="266">
        <v>3111</v>
      </c>
      <c r="AR13" s="267">
        <v>39.5</v>
      </c>
    </row>
    <row r="14" spans="1:46" ht="13.5" customHeight="1" x14ac:dyDescent="0.15">
      <c r="A14" s="247"/>
      <c r="AK14" s="1117" t="s">
        <v>494</v>
      </c>
      <c r="AL14" s="1118"/>
      <c r="AM14" s="1118"/>
      <c r="AN14" s="1119"/>
      <c r="AO14" s="265">
        <v>57971</v>
      </c>
      <c r="AP14" s="265">
        <v>1866</v>
      </c>
      <c r="AQ14" s="266">
        <v>1882</v>
      </c>
      <c r="AR14" s="267">
        <v>-0.9</v>
      </c>
    </row>
    <row r="15" spans="1:46" ht="13.5" customHeight="1" x14ac:dyDescent="0.15">
      <c r="A15" s="247"/>
      <c r="AK15" s="1120" t="s">
        <v>495</v>
      </c>
      <c r="AL15" s="1121"/>
      <c r="AM15" s="1121"/>
      <c r="AN15" s="1122"/>
      <c r="AO15" s="265">
        <v>-228396</v>
      </c>
      <c r="AP15" s="265">
        <v>-7351</v>
      </c>
      <c r="AQ15" s="266">
        <v>-6411</v>
      </c>
      <c r="AR15" s="267">
        <v>14.7</v>
      </c>
    </row>
    <row r="16" spans="1:46" x14ac:dyDescent="0.15">
      <c r="A16" s="247"/>
      <c r="AK16" s="1120" t="s">
        <v>177</v>
      </c>
      <c r="AL16" s="1121"/>
      <c r="AM16" s="1121"/>
      <c r="AN16" s="1122"/>
      <c r="AO16" s="265">
        <v>4089756</v>
      </c>
      <c r="AP16" s="265">
        <v>131622</v>
      </c>
      <c r="AQ16" s="266">
        <v>107373</v>
      </c>
      <c r="AR16" s="267">
        <v>22.6</v>
      </c>
    </row>
    <row r="17" spans="1:46" x14ac:dyDescent="0.15">
      <c r="A17" s="247"/>
    </row>
    <row r="18" spans="1:46" x14ac:dyDescent="0.15">
      <c r="A18" s="247"/>
      <c r="AQ18" s="268"/>
      <c r="AR18" s="268"/>
    </row>
    <row r="19" spans="1:46" x14ac:dyDescent="0.15">
      <c r="A19" s="247"/>
      <c r="AK19" s="243" t="s">
        <v>496</v>
      </c>
    </row>
    <row r="20" spans="1:46" x14ac:dyDescent="0.15">
      <c r="A20" s="247"/>
      <c r="AK20" s="269"/>
      <c r="AL20" s="270"/>
      <c r="AM20" s="270"/>
      <c r="AN20" s="271"/>
      <c r="AO20" s="272" t="s">
        <v>497</v>
      </c>
      <c r="AP20" s="273" t="s">
        <v>498</v>
      </c>
      <c r="AQ20" s="274" t="s">
        <v>499</v>
      </c>
      <c r="AR20" s="275"/>
    </row>
    <row r="21" spans="1:46" s="248" customFormat="1" x14ac:dyDescent="0.15">
      <c r="A21" s="276"/>
      <c r="AK21" s="1123" t="s">
        <v>500</v>
      </c>
      <c r="AL21" s="1124"/>
      <c r="AM21" s="1124"/>
      <c r="AN21" s="1125"/>
      <c r="AO21" s="277">
        <v>11.75</v>
      </c>
      <c r="AP21" s="278">
        <v>9.17</v>
      </c>
      <c r="AQ21" s="279">
        <v>2.58</v>
      </c>
      <c r="AS21" s="280"/>
      <c r="AT21" s="276"/>
    </row>
    <row r="22" spans="1:46" s="248" customFormat="1" x14ac:dyDescent="0.15">
      <c r="A22" s="276"/>
      <c r="AK22" s="1123" t="s">
        <v>501</v>
      </c>
      <c r="AL22" s="1124"/>
      <c r="AM22" s="1124"/>
      <c r="AN22" s="1125"/>
      <c r="AO22" s="281">
        <v>97.9</v>
      </c>
      <c r="AP22" s="282">
        <v>97.5</v>
      </c>
      <c r="AQ22" s="283">
        <v>0.4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502</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504</v>
      </c>
      <c r="AL29" s="248"/>
      <c r="AM29" s="248"/>
      <c r="AN29" s="248"/>
      <c r="AS29" s="290"/>
    </row>
    <row r="30" spans="1:46" ht="13.5" customHeight="1" x14ac:dyDescent="0.15">
      <c r="A30" s="247"/>
      <c r="AK30" s="250"/>
      <c r="AL30" s="251"/>
      <c r="AM30" s="251"/>
      <c r="AN30" s="252"/>
      <c r="AO30" s="1105" t="s">
        <v>483</v>
      </c>
      <c r="AP30" s="253"/>
      <c r="AQ30" s="254" t="s">
        <v>484</v>
      </c>
      <c r="AR30" s="255"/>
    </row>
    <row r="31" spans="1:46" x14ac:dyDescent="0.15">
      <c r="A31" s="247"/>
      <c r="AK31" s="256"/>
      <c r="AL31" s="257"/>
      <c r="AM31" s="257"/>
      <c r="AN31" s="258"/>
      <c r="AO31" s="1106"/>
      <c r="AP31" s="259" t="s">
        <v>485</v>
      </c>
      <c r="AQ31" s="260" t="s">
        <v>486</v>
      </c>
      <c r="AR31" s="261" t="s">
        <v>487</v>
      </c>
    </row>
    <row r="32" spans="1:46" ht="27" customHeight="1" x14ac:dyDescent="0.15">
      <c r="A32" s="247"/>
      <c r="AK32" s="1107" t="s">
        <v>505</v>
      </c>
      <c r="AL32" s="1108"/>
      <c r="AM32" s="1108"/>
      <c r="AN32" s="1109"/>
      <c r="AO32" s="291">
        <v>1285485</v>
      </c>
      <c r="AP32" s="291">
        <v>41371</v>
      </c>
      <c r="AQ32" s="292">
        <v>55954</v>
      </c>
      <c r="AR32" s="293">
        <v>-26.1</v>
      </c>
    </row>
    <row r="33" spans="1:46" ht="13.5" customHeight="1" x14ac:dyDescent="0.15">
      <c r="A33" s="247"/>
      <c r="AK33" s="1107" t="s">
        <v>506</v>
      </c>
      <c r="AL33" s="1108"/>
      <c r="AM33" s="1108"/>
      <c r="AN33" s="1109"/>
      <c r="AO33" s="291" t="s">
        <v>491</v>
      </c>
      <c r="AP33" s="291" t="s">
        <v>491</v>
      </c>
      <c r="AQ33" s="292" t="s">
        <v>491</v>
      </c>
      <c r="AR33" s="293" t="s">
        <v>491</v>
      </c>
    </row>
    <row r="34" spans="1:46" ht="27" customHeight="1" x14ac:dyDescent="0.15">
      <c r="A34" s="247"/>
      <c r="AK34" s="1107" t="s">
        <v>507</v>
      </c>
      <c r="AL34" s="1108"/>
      <c r="AM34" s="1108"/>
      <c r="AN34" s="1109"/>
      <c r="AO34" s="291" t="s">
        <v>491</v>
      </c>
      <c r="AP34" s="291" t="s">
        <v>491</v>
      </c>
      <c r="AQ34" s="292">
        <v>1</v>
      </c>
      <c r="AR34" s="293" t="s">
        <v>491</v>
      </c>
    </row>
    <row r="35" spans="1:46" ht="27" customHeight="1" x14ac:dyDescent="0.15">
      <c r="A35" s="247"/>
      <c r="AK35" s="1107" t="s">
        <v>508</v>
      </c>
      <c r="AL35" s="1108"/>
      <c r="AM35" s="1108"/>
      <c r="AN35" s="1109"/>
      <c r="AO35" s="291">
        <v>943817</v>
      </c>
      <c r="AP35" s="291">
        <v>30375</v>
      </c>
      <c r="AQ35" s="292">
        <v>17691</v>
      </c>
      <c r="AR35" s="293">
        <v>71.7</v>
      </c>
    </row>
    <row r="36" spans="1:46" ht="27" customHeight="1" x14ac:dyDescent="0.15">
      <c r="A36" s="247"/>
      <c r="AK36" s="1107" t="s">
        <v>509</v>
      </c>
      <c r="AL36" s="1108"/>
      <c r="AM36" s="1108"/>
      <c r="AN36" s="1109"/>
      <c r="AO36" s="291" t="s">
        <v>491</v>
      </c>
      <c r="AP36" s="291" t="s">
        <v>491</v>
      </c>
      <c r="AQ36" s="292">
        <v>2603</v>
      </c>
      <c r="AR36" s="293" t="s">
        <v>491</v>
      </c>
    </row>
    <row r="37" spans="1:46" ht="13.5" customHeight="1" x14ac:dyDescent="0.15">
      <c r="A37" s="247"/>
      <c r="AK37" s="1107" t="s">
        <v>510</v>
      </c>
      <c r="AL37" s="1108"/>
      <c r="AM37" s="1108"/>
      <c r="AN37" s="1109"/>
      <c r="AO37" s="291" t="s">
        <v>491</v>
      </c>
      <c r="AP37" s="291" t="s">
        <v>491</v>
      </c>
      <c r="AQ37" s="292">
        <v>579</v>
      </c>
      <c r="AR37" s="293" t="s">
        <v>491</v>
      </c>
    </row>
    <row r="38" spans="1:46" ht="27" customHeight="1" x14ac:dyDescent="0.15">
      <c r="A38" s="247"/>
      <c r="AK38" s="1110" t="s">
        <v>511</v>
      </c>
      <c r="AL38" s="1111"/>
      <c r="AM38" s="1111"/>
      <c r="AN38" s="1112"/>
      <c r="AO38" s="294">
        <v>358</v>
      </c>
      <c r="AP38" s="294">
        <v>12</v>
      </c>
      <c r="AQ38" s="295">
        <v>4</v>
      </c>
      <c r="AR38" s="283">
        <v>200</v>
      </c>
      <c r="AS38" s="290"/>
    </row>
    <row r="39" spans="1:46" x14ac:dyDescent="0.15">
      <c r="A39" s="247"/>
      <c r="AK39" s="1110" t="s">
        <v>512</v>
      </c>
      <c r="AL39" s="1111"/>
      <c r="AM39" s="1111"/>
      <c r="AN39" s="1112"/>
      <c r="AO39" s="291">
        <v>-95809</v>
      </c>
      <c r="AP39" s="291">
        <v>-3083</v>
      </c>
      <c r="AQ39" s="292">
        <v>-4663</v>
      </c>
      <c r="AR39" s="293">
        <v>-33.9</v>
      </c>
      <c r="AS39" s="290"/>
    </row>
    <row r="40" spans="1:46" ht="27" customHeight="1" x14ac:dyDescent="0.15">
      <c r="A40" s="247"/>
      <c r="AK40" s="1107" t="s">
        <v>513</v>
      </c>
      <c r="AL40" s="1108"/>
      <c r="AM40" s="1108"/>
      <c r="AN40" s="1109"/>
      <c r="AO40" s="291">
        <v>-1270385</v>
      </c>
      <c r="AP40" s="291">
        <v>-40885</v>
      </c>
      <c r="AQ40" s="292">
        <v>-48945</v>
      </c>
      <c r="AR40" s="293">
        <v>-16.5</v>
      </c>
      <c r="AS40" s="290"/>
    </row>
    <row r="41" spans="1:46" x14ac:dyDescent="0.15">
      <c r="A41" s="247"/>
      <c r="AK41" s="1113" t="s">
        <v>287</v>
      </c>
      <c r="AL41" s="1114"/>
      <c r="AM41" s="1114"/>
      <c r="AN41" s="1115"/>
      <c r="AO41" s="291">
        <v>863466</v>
      </c>
      <c r="AP41" s="291">
        <v>27789</v>
      </c>
      <c r="AQ41" s="292">
        <v>23225</v>
      </c>
      <c r="AR41" s="293">
        <v>19.7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514</v>
      </c>
    </row>
    <row r="48" spans="1:46" x14ac:dyDescent="0.15">
      <c r="A48" s="247"/>
      <c r="AK48" s="301" t="s">
        <v>515</v>
      </c>
      <c r="AL48" s="301"/>
      <c r="AM48" s="301"/>
      <c r="AN48" s="301"/>
      <c r="AO48" s="301"/>
      <c r="AP48" s="301"/>
      <c r="AQ48" s="302"/>
      <c r="AR48" s="301"/>
    </row>
    <row r="49" spans="1:44" ht="13.5" customHeight="1" x14ac:dyDescent="0.15">
      <c r="A49" s="247"/>
      <c r="AK49" s="303"/>
      <c r="AL49" s="304"/>
      <c r="AM49" s="1100" t="s">
        <v>483</v>
      </c>
      <c r="AN49" s="1102" t="s">
        <v>516</v>
      </c>
      <c r="AO49" s="1103"/>
      <c r="AP49" s="1103"/>
      <c r="AQ49" s="1103"/>
      <c r="AR49" s="1104"/>
    </row>
    <row r="50" spans="1:44" x14ac:dyDescent="0.15">
      <c r="A50" s="247"/>
      <c r="AK50" s="305"/>
      <c r="AL50" s="306"/>
      <c r="AM50" s="1101"/>
      <c r="AN50" s="307" t="s">
        <v>517</v>
      </c>
      <c r="AO50" s="308" t="s">
        <v>518</v>
      </c>
      <c r="AP50" s="309" t="s">
        <v>519</v>
      </c>
      <c r="AQ50" s="310" t="s">
        <v>520</v>
      </c>
      <c r="AR50" s="311" t="s">
        <v>521</v>
      </c>
    </row>
    <row r="51" spans="1:44" x14ac:dyDescent="0.15">
      <c r="A51" s="247"/>
      <c r="AK51" s="303" t="s">
        <v>522</v>
      </c>
      <c r="AL51" s="304"/>
      <c r="AM51" s="312">
        <v>1606205</v>
      </c>
      <c r="AN51" s="313">
        <v>48894</v>
      </c>
      <c r="AO51" s="314">
        <v>37.6</v>
      </c>
      <c r="AP51" s="315">
        <v>92632</v>
      </c>
      <c r="AQ51" s="316">
        <v>-1.5</v>
      </c>
      <c r="AR51" s="317">
        <v>39.1</v>
      </c>
    </row>
    <row r="52" spans="1:44" x14ac:dyDescent="0.15">
      <c r="A52" s="247"/>
      <c r="AK52" s="318"/>
      <c r="AL52" s="319" t="s">
        <v>523</v>
      </c>
      <c r="AM52" s="320">
        <v>736970</v>
      </c>
      <c r="AN52" s="321">
        <v>22434</v>
      </c>
      <c r="AO52" s="322">
        <v>9</v>
      </c>
      <c r="AP52" s="323">
        <v>47978</v>
      </c>
      <c r="AQ52" s="324">
        <v>-2</v>
      </c>
      <c r="AR52" s="325">
        <v>11</v>
      </c>
    </row>
    <row r="53" spans="1:44" x14ac:dyDescent="0.15">
      <c r="A53" s="247"/>
      <c r="AK53" s="303" t="s">
        <v>524</v>
      </c>
      <c r="AL53" s="304"/>
      <c r="AM53" s="312">
        <v>1392975</v>
      </c>
      <c r="AN53" s="313">
        <v>43014</v>
      </c>
      <c r="AO53" s="314">
        <v>-12</v>
      </c>
      <c r="AP53" s="315">
        <v>69604</v>
      </c>
      <c r="AQ53" s="316">
        <v>-24.9</v>
      </c>
      <c r="AR53" s="317">
        <v>12.9</v>
      </c>
    </row>
    <row r="54" spans="1:44" x14ac:dyDescent="0.15">
      <c r="A54" s="247"/>
      <c r="AK54" s="318"/>
      <c r="AL54" s="319" t="s">
        <v>523</v>
      </c>
      <c r="AM54" s="320">
        <v>884747</v>
      </c>
      <c r="AN54" s="321">
        <v>27320</v>
      </c>
      <c r="AO54" s="322">
        <v>21.8</v>
      </c>
      <c r="AP54" s="323">
        <v>36247</v>
      </c>
      <c r="AQ54" s="324">
        <v>-24.5</v>
      </c>
      <c r="AR54" s="325">
        <v>46.3</v>
      </c>
    </row>
    <row r="55" spans="1:44" x14ac:dyDescent="0.15">
      <c r="A55" s="247"/>
      <c r="AK55" s="303" t="s">
        <v>525</v>
      </c>
      <c r="AL55" s="304"/>
      <c r="AM55" s="312">
        <v>2338007</v>
      </c>
      <c r="AN55" s="313">
        <v>73156</v>
      </c>
      <c r="AO55" s="314">
        <v>70.099999999999994</v>
      </c>
      <c r="AP55" s="315">
        <v>68410</v>
      </c>
      <c r="AQ55" s="316">
        <v>-1.7</v>
      </c>
      <c r="AR55" s="317">
        <v>71.8</v>
      </c>
    </row>
    <row r="56" spans="1:44" x14ac:dyDescent="0.15">
      <c r="A56" s="247"/>
      <c r="AK56" s="318"/>
      <c r="AL56" s="319" t="s">
        <v>523</v>
      </c>
      <c r="AM56" s="320">
        <v>927523</v>
      </c>
      <c r="AN56" s="321">
        <v>29022</v>
      </c>
      <c r="AO56" s="322">
        <v>6.2</v>
      </c>
      <c r="AP56" s="323">
        <v>35086</v>
      </c>
      <c r="AQ56" s="324">
        <v>-3.2</v>
      </c>
      <c r="AR56" s="325">
        <v>9.4</v>
      </c>
    </row>
    <row r="57" spans="1:44" x14ac:dyDescent="0.15">
      <c r="A57" s="247"/>
      <c r="AK57" s="303" t="s">
        <v>526</v>
      </c>
      <c r="AL57" s="304"/>
      <c r="AM57" s="312">
        <v>3056161</v>
      </c>
      <c r="AN57" s="313">
        <v>96941</v>
      </c>
      <c r="AO57" s="314">
        <v>32.5</v>
      </c>
      <c r="AP57" s="315">
        <v>73019</v>
      </c>
      <c r="AQ57" s="316">
        <v>6.7</v>
      </c>
      <c r="AR57" s="317">
        <v>25.8</v>
      </c>
    </row>
    <row r="58" spans="1:44" x14ac:dyDescent="0.15">
      <c r="A58" s="247"/>
      <c r="AK58" s="318"/>
      <c r="AL58" s="319" t="s">
        <v>523</v>
      </c>
      <c r="AM58" s="320">
        <v>1609259</v>
      </c>
      <c r="AN58" s="321">
        <v>51045</v>
      </c>
      <c r="AO58" s="322">
        <v>75.900000000000006</v>
      </c>
      <c r="AP58" s="323">
        <v>39427</v>
      </c>
      <c r="AQ58" s="324">
        <v>12.4</v>
      </c>
      <c r="AR58" s="325">
        <v>63.5</v>
      </c>
    </row>
    <row r="59" spans="1:44" x14ac:dyDescent="0.15">
      <c r="A59" s="247"/>
      <c r="AK59" s="303" t="s">
        <v>527</v>
      </c>
      <c r="AL59" s="304"/>
      <c r="AM59" s="312">
        <v>2299431</v>
      </c>
      <c r="AN59" s="313">
        <v>74003</v>
      </c>
      <c r="AO59" s="314">
        <v>-23.7</v>
      </c>
      <c r="AP59" s="315">
        <v>76590</v>
      </c>
      <c r="AQ59" s="316">
        <v>4.9000000000000004</v>
      </c>
      <c r="AR59" s="317">
        <v>-28.6</v>
      </c>
    </row>
    <row r="60" spans="1:44" x14ac:dyDescent="0.15">
      <c r="A60" s="247"/>
      <c r="AK60" s="318"/>
      <c r="AL60" s="319" t="s">
        <v>523</v>
      </c>
      <c r="AM60" s="320">
        <v>1898908</v>
      </c>
      <c r="AN60" s="321">
        <v>61113</v>
      </c>
      <c r="AO60" s="322">
        <v>19.7</v>
      </c>
      <c r="AP60" s="323">
        <v>42387</v>
      </c>
      <c r="AQ60" s="324">
        <v>7.5</v>
      </c>
      <c r="AR60" s="325">
        <v>12.2</v>
      </c>
    </row>
    <row r="61" spans="1:44" x14ac:dyDescent="0.15">
      <c r="A61" s="247"/>
      <c r="AK61" s="303" t="s">
        <v>528</v>
      </c>
      <c r="AL61" s="326"/>
      <c r="AM61" s="312">
        <v>2138556</v>
      </c>
      <c r="AN61" s="313">
        <v>67202</v>
      </c>
      <c r="AO61" s="314">
        <v>20.9</v>
      </c>
      <c r="AP61" s="315">
        <v>76051</v>
      </c>
      <c r="AQ61" s="327">
        <v>-3.3</v>
      </c>
      <c r="AR61" s="317">
        <v>24.2</v>
      </c>
    </row>
    <row r="62" spans="1:44" x14ac:dyDescent="0.15">
      <c r="A62" s="247"/>
      <c r="AK62" s="318"/>
      <c r="AL62" s="319" t="s">
        <v>523</v>
      </c>
      <c r="AM62" s="320">
        <v>1211481</v>
      </c>
      <c r="AN62" s="321">
        <v>38187</v>
      </c>
      <c r="AO62" s="322">
        <v>26.5</v>
      </c>
      <c r="AP62" s="323">
        <v>40225</v>
      </c>
      <c r="AQ62" s="324">
        <v>-2</v>
      </c>
      <c r="AR62" s="325">
        <v>28.5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ixTWv2KIQYZUY/2k16lTQvWRJ+ifPLPBmcupuBT5PKVANhB8AqYTfn6YkK3SPVHxhnA9Z1Qjqs9xQhJY1KKxpQ==" saltValue="Wb/X9gWJBFw8FTERo4M8O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6" zoomScaleNormal="100" zoomScaleSheetLayoutView="55" workbookViewId="0">
      <selection activeCell="CH116" sqref="CH116"/>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480</v>
      </c>
    </row>
    <row r="121" spans="125:125" ht="13.5" hidden="1" customHeight="1" x14ac:dyDescent="0.15">
      <c r="DU121" s="241"/>
    </row>
  </sheetData>
  <sheetProtection algorithmName="SHA-512" hashValue="pnkIGSBTA/DKeoZhcTzPCXy3vV6n+srhhbc7O6jS0FoTvt9GVgEfua8d35dNwF11ViRaVtcoyst01TvYxvT4SA==" saltValue="IGDQB4utcLbIk3gRr+U7f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0" zoomScale="70" zoomScaleNormal="70" zoomScaleSheetLayoutView="55" workbookViewId="0">
      <selection activeCell="DE80" sqref="DE80"/>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480</v>
      </c>
    </row>
  </sheetData>
  <sheetProtection algorithmName="SHA-512" hashValue="dOJxXSkLsWzn5wimbH7YKconUP7eoCkFGC1Y1eWslC4mW8LqOjsSpoj/CsFjJwlHm23NnPPR3ifukPJ5PZZF1g==" saltValue="ZbeOqY4EJKXlkiM/aOTA0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26" t="s">
        <v>3</v>
      </c>
      <c r="D47" s="1126"/>
      <c r="E47" s="1127"/>
      <c r="F47" s="11">
        <v>18.190000000000001</v>
      </c>
      <c r="G47" s="12">
        <v>18.05</v>
      </c>
      <c r="H47" s="12">
        <v>19.899999999999999</v>
      </c>
      <c r="I47" s="12">
        <v>22.03</v>
      </c>
      <c r="J47" s="13">
        <v>19.66</v>
      </c>
    </row>
    <row r="48" spans="2:10" ht="57.75" customHeight="1" x14ac:dyDescent="0.15">
      <c r="B48" s="14"/>
      <c r="C48" s="1128" t="s">
        <v>4</v>
      </c>
      <c r="D48" s="1128"/>
      <c r="E48" s="1129"/>
      <c r="F48" s="15">
        <v>0.39</v>
      </c>
      <c r="G48" s="16">
        <v>0.45</v>
      </c>
      <c r="H48" s="16">
        <v>0.56000000000000005</v>
      </c>
      <c r="I48" s="16">
        <v>0.66</v>
      </c>
      <c r="J48" s="17">
        <v>0.04</v>
      </c>
    </row>
    <row r="49" spans="2:10" ht="57.75" customHeight="1" thickBot="1" x14ac:dyDescent="0.2">
      <c r="B49" s="18"/>
      <c r="C49" s="1130" t="s">
        <v>5</v>
      </c>
      <c r="D49" s="1130"/>
      <c r="E49" s="1131"/>
      <c r="F49" s="19">
        <v>1.0900000000000001</v>
      </c>
      <c r="G49" s="20">
        <v>0.74</v>
      </c>
      <c r="H49" s="20">
        <v>1.54</v>
      </c>
      <c r="I49" s="20">
        <v>2.61</v>
      </c>
      <c r="J49" s="21" t="s">
        <v>535</v>
      </c>
    </row>
    <row r="50" spans="2:10" x14ac:dyDescent="0.15"/>
  </sheetData>
  <sheetProtection algorithmName="SHA-512" hashValue="7p7HhErXWFil9EuVD8mBftw5CNsvrjr7Jmfa85a4ZO773Nua20XN6V33/Kp5hNDy15elRhdiK+/6BsduiWFMIA==" saltValue="QgoDx/oa6PnYT3Lq84ZS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14604</cp:lastModifiedBy>
  <cp:lastPrinted>2026-03-18T08:07:40Z</cp:lastPrinted>
  <dcterms:modified xsi:type="dcterms:W3CDTF">2026-03-19T00:23:46Z</dcterms:modified>
</cp:coreProperties>
</file>