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firstSheet="2" activeTab="2"/>
  </bookViews>
  <sheets>
    <sheet name="Sheet1" sheetId="1" state="hidden" r:id="rId1"/>
    <sheet name="Sheet3" sheetId="3" state="hidden" r:id="rId2"/>
    <sheet name="一覧" sheetId="4" r:id="rId3"/>
  </sheets>
  <definedNames>
    <definedName name="_xlnm.Print_Area" localSheetId="2">一覧!$A$1:$O$126</definedName>
  </definedNames>
  <calcPr calcId="145621" iterate="1" iterateCount="1"/>
</workbook>
</file>

<file path=xl/calcChain.xml><?xml version="1.0" encoding="utf-8"?>
<calcChain xmlns="http://schemas.openxmlformats.org/spreadsheetml/2006/main">
  <c r="L80" i="4" l="1"/>
  <c r="K80" i="4"/>
  <c r="K79" i="4"/>
  <c r="J80" i="4"/>
  <c r="I80" i="4"/>
  <c r="I79" i="4" s="1"/>
  <c r="H80" i="4"/>
  <c r="G80" i="4"/>
  <c r="G79" i="4" s="1"/>
  <c r="F80" i="4"/>
  <c r="E80" i="4"/>
  <c r="E79" i="4" s="1"/>
  <c r="F55" i="4"/>
  <c r="L125" i="4"/>
  <c r="K125" i="4"/>
  <c r="J125" i="4"/>
  <c r="I125" i="4"/>
  <c r="H125" i="4"/>
  <c r="G125" i="4"/>
  <c r="F125" i="4"/>
  <c r="E125" i="4"/>
  <c r="L79" i="4"/>
  <c r="J79" i="4"/>
  <c r="H79" i="4"/>
  <c r="F79" i="4"/>
  <c r="L55" i="4"/>
  <c r="L59" i="4" s="1"/>
  <c r="K55" i="4"/>
  <c r="J55" i="4"/>
  <c r="I55" i="4"/>
  <c r="H55" i="4"/>
  <c r="H59" i="4" s="1"/>
  <c r="G55" i="4"/>
  <c r="E55" i="4"/>
  <c r="E59" i="4" s="1"/>
  <c r="K57" i="4"/>
  <c r="J57" i="4"/>
  <c r="I57" i="4"/>
  <c r="H57" i="4"/>
  <c r="G57" i="4"/>
  <c r="F57" i="4"/>
  <c r="E57" i="4"/>
  <c r="I59" i="4"/>
  <c r="L57" i="4"/>
  <c r="J59" i="4"/>
  <c r="F59" i="4"/>
  <c r="E61" i="4"/>
  <c r="L60" i="4"/>
  <c r="K60" i="4"/>
  <c r="J60" i="4"/>
  <c r="I60" i="4"/>
  <c r="H60" i="4"/>
  <c r="G60" i="4"/>
  <c r="F60" i="4"/>
  <c r="E60" i="4"/>
  <c r="G59" i="4" l="1"/>
  <c r="K59" i="4"/>
  <c r="F101" i="4"/>
  <c r="H101" i="4"/>
  <c r="J101" i="4"/>
  <c r="D101" i="4"/>
  <c r="D39" i="4"/>
  <c r="H36" i="4" s="1"/>
  <c r="H37" i="4" s="1"/>
  <c r="D22" i="4"/>
  <c r="F21" i="4" s="1"/>
  <c r="E126" i="4"/>
  <c r="L123" i="4"/>
  <c r="K123" i="4"/>
  <c r="J123" i="4"/>
  <c r="I123" i="4"/>
  <c r="H123" i="4"/>
  <c r="G123" i="4"/>
  <c r="F123" i="4"/>
  <c r="E123" i="4"/>
  <c r="L120" i="4"/>
  <c r="L124" i="4" s="1"/>
  <c r="K120" i="4"/>
  <c r="K124" i="4" s="1"/>
  <c r="J120" i="4"/>
  <c r="J124" i="4" s="1"/>
  <c r="I120" i="4"/>
  <c r="I124" i="4" s="1"/>
  <c r="H120" i="4"/>
  <c r="H124" i="4" s="1"/>
  <c r="G120" i="4"/>
  <c r="G124" i="4" s="1"/>
  <c r="F120" i="4"/>
  <c r="E120" i="4"/>
  <c r="H98" i="4"/>
  <c r="H102" i="4" s="1"/>
  <c r="J98" i="4"/>
  <c r="J102" i="4" s="1"/>
  <c r="F98" i="4"/>
  <c r="F102" i="4" s="1"/>
  <c r="D98" i="4"/>
  <c r="D102" i="4" s="1"/>
  <c r="G78" i="4"/>
  <c r="H78" i="4"/>
  <c r="I78" i="4"/>
  <c r="J78" i="4"/>
  <c r="K78" i="4"/>
  <c r="L78" i="4"/>
  <c r="F78" i="4"/>
  <c r="E78" i="4"/>
  <c r="E81" i="4"/>
  <c r="L75" i="4"/>
  <c r="K75" i="4"/>
  <c r="J75" i="4"/>
  <c r="I75" i="4"/>
  <c r="H75" i="4"/>
  <c r="G75" i="4"/>
  <c r="F75" i="4"/>
  <c r="E75" i="4"/>
  <c r="D36" i="4" l="1"/>
  <c r="D37" i="4" s="1"/>
  <c r="E124" i="4"/>
  <c r="D38" i="4"/>
  <c r="H38" i="4"/>
  <c r="H21" i="4"/>
  <c r="F124" i="4"/>
  <c r="D19" i="4"/>
  <c r="D21" i="4" s="1"/>
  <c r="J36" i="4"/>
  <c r="J37" i="4" s="1"/>
  <c r="F36" i="4"/>
  <c r="F37" i="4" s="1"/>
  <c r="J38" i="4"/>
  <c r="J21" i="4"/>
  <c r="J20" i="4"/>
  <c r="F20" i="4"/>
  <c r="F38" i="4" l="1"/>
  <c r="H20" i="4"/>
  <c r="D20" i="4"/>
</calcChain>
</file>

<file path=xl/sharedStrings.xml><?xml version="1.0" encoding="utf-8"?>
<sst xmlns="http://schemas.openxmlformats.org/spreadsheetml/2006/main" count="199" uniqueCount="71">
  <si>
    <t>会計検査院の指摘事項に関するアンケート</t>
    <rPh sb="0" eb="2">
      <t>カイケイ</t>
    </rPh>
    <rPh sb="2" eb="5">
      <t>ケンサイン</t>
    </rPh>
    <rPh sb="6" eb="8">
      <t>シテキ</t>
    </rPh>
    <rPh sb="8" eb="10">
      <t>ジコウ</t>
    </rPh>
    <rPh sb="11" eb="12">
      <t>カン</t>
    </rPh>
    <phoneticPr fontId="1"/>
  </si>
  <si>
    <t>Ⅰ連名簿の点検で見つかる事例について</t>
    <rPh sb="1" eb="4">
      <t>レンメイボ</t>
    </rPh>
    <rPh sb="5" eb="7">
      <t>テンケン</t>
    </rPh>
    <rPh sb="8" eb="9">
      <t>ミ</t>
    </rPh>
    <rPh sb="12" eb="14">
      <t>ジレイ</t>
    </rPh>
    <phoneticPr fontId="1"/>
  </si>
  <si>
    <t>Ⅱ発見後の対応について</t>
    <rPh sb="1" eb="4">
      <t>ハッケンゴ</t>
    </rPh>
    <rPh sb="5" eb="7">
      <t>タイオウ</t>
    </rPh>
    <phoneticPr fontId="1"/>
  </si>
  <si>
    <t>Ⅲ指摘後の改善状況について</t>
    <rPh sb="1" eb="3">
      <t>シテキ</t>
    </rPh>
    <rPh sb="3" eb="4">
      <t>ゴ</t>
    </rPh>
    <rPh sb="5" eb="7">
      <t>カイゼン</t>
    </rPh>
    <rPh sb="7" eb="9">
      <t>ジョウキョウ</t>
    </rPh>
    <phoneticPr fontId="1"/>
  </si>
  <si>
    <t>Ⅳその他各市での独自の取り組みについて</t>
    <rPh sb="3" eb="4">
      <t>タ</t>
    </rPh>
    <rPh sb="4" eb="6">
      <t>カクシ</t>
    </rPh>
    <rPh sb="8" eb="10">
      <t>ドクジ</t>
    </rPh>
    <rPh sb="11" eb="12">
      <t>ト</t>
    </rPh>
    <rPh sb="13" eb="14">
      <t>ク</t>
    </rPh>
    <phoneticPr fontId="1"/>
  </si>
  <si>
    <t>平成25年次会計検査院指摘事項に係る医療機関からの請求誤り（公費負担の過大請求）について、以下の質問にご回答いただきますようお願いいたします。</t>
    <rPh sb="0" eb="2">
      <t>ヘイセイ</t>
    </rPh>
    <rPh sb="4" eb="5">
      <t>ネン</t>
    </rPh>
    <rPh sb="5" eb="6">
      <t>ジ</t>
    </rPh>
    <rPh sb="6" eb="8">
      <t>カイケイ</t>
    </rPh>
    <rPh sb="8" eb="11">
      <t>ケンサイン</t>
    </rPh>
    <rPh sb="11" eb="13">
      <t>シテキ</t>
    </rPh>
    <rPh sb="13" eb="15">
      <t>ジコウ</t>
    </rPh>
    <rPh sb="16" eb="17">
      <t>カカ</t>
    </rPh>
    <rPh sb="18" eb="20">
      <t>イリョウ</t>
    </rPh>
    <rPh sb="20" eb="22">
      <t>キカン</t>
    </rPh>
    <rPh sb="25" eb="27">
      <t>セイキュウ</t>
    </rPh>
    <rPh sb="27" eb="28">
      <t>アヤマ</t>
    </rPh>
    <rPh sb="30" eb="32">
      <t>コウヒ</t>
    </rPh>
    <rPh sb="32" eb="34">
      <t>フタン</t>
    </rPh>
    <rPh sb="35" eb="37">
      <t>カダイ</t>
    </rPh>
    <rPh sb="37" eb="39">
      <t>セイキュウ</t>
    </rPh>
    <rPh sb="45" eb="47">
      <t>イカ</t>
    </rPh>
    <rPh sb="48" eb="50">
      <t>シツモン</t>
    </rPh>
    <rPh sb="52" eb="54">
      <t>カイトウ</t>
    </rPh>
    <rPh sb="63" eb="64">
      <t>ネガ</t>
    </rPh>
    <phoneticPr fontId="1"/>
  </si>
  <si>
    <t>（それ以外の請求誤りに関しては回答内容に含めないようご注意ください）</t>
    <rPh sb="3" eb="5">
      <t>イガイ</t>
    </rPh>
    <rPh sb="6" eb="8">
      <t>セイキュウ</t>
    </rPh>
    <rPh sb="8" eb="9">
      <t>アヤマ</t>
    </rPh>
    <rPh sb="11" eb="12">
      <t>カン</t>
    </rPh>
    <rPh sb="15" eb="17">
      <t>カイトウ</t>
    </rPh>
    <rPh sb="17" eb="19">
      <t>ナイヨウ</t>
    </rPh>
    <rPh sb="20" eb="21">
      <t>フク</t>
    </rPh>
    <rPh sb="27" eb="29">
      <t>チュウイ</t>
    </rPh>
    <phoneticPr fontId="1"/>
  </si>
  <si>
    <t>チェック欄</t>
    <rPh sb="4" eb="5">
      <t>ラン</t>
    </rPh>
    <phoneticPr fontId="1"/>
  </si>
  <si>
    <t>ご協力ありがとうございました。</t>
    <rPh sb="1" eb="3">
      <t>キョウリョク</t>
    </rPh>
    <phoneticPr fontId="1"/>
  </si>
  <si>
    <t>　請求誤りを発見した事例において、どのように対応されたか、以下の中から該当する選択肢の番号を入力してください。</t>
    <rPh sb="1" eb="3">
      <t>セイキュウ</t>
    </rPh>
    <rPh sb="3" eb="4">
      <t>アヤマ</t>
    </rPh>
    <rPh sb="6" eb="8">
      <t>ハッケン</t>
    </rPh>
    <rPh sb="10" eb="12">
      <t>ジレイ</t>
    </rPh>
    <rPh sb="22" eb="24">
      <t>タイオウ</t>
    </rPh>
    <rPh sb="29" eb="31">
      <t>イカ</t>
    </rPh>
    <rPh sb="43" eb="45">
      <t>バンゴウ</t>
    </rPh>
    <rPh sb="46" eb="48">
      <t>ニュウリョク</t>
    </rPh>
    <phoneticPr fontId="1"/>
  </si>
  <si>
    <t>②　医療機関に連絡し、制度趣旨を説明した上で協力を求めた。</t>
    <rPh sb="2" eb="4">
      <t>イリョウ</t>
    </rPh>
    <rPh sb="4" eb="6">
      <t>キカン</t>
    </rPh>
    <rPh sb="7" eb="9">
      <t>レンラク</t>
    </rPh>
    <rPh sb="11" eb="13">
      <t>セイド</t>
    </rPh>
    <rPh sb="13" eb="15">
      <t>シュシ</t>
    </rPh>
    <rPh sb="16" eb="18">
      <t>セツメイ</t>
    </rPh>
    <rPh sb="20" eb="21">
      <t>ウエ</t>
    </rPh>
    <rPh sb="22" eb="24">
      <t>キョウリョク</t>
    </rPh>
    <rPh sb="25" eb="26">
      <t>モト</t>
    </rPh>
    <phoneticPr fontId="1"/>
  </si>
  <si>
    <t>①　医療機関に連絡し、過誤調整を求めた。</t>
    <rPh sb="2" eb="4">
      <t>イリョウ</t>
    </rPh>
    <rPh sb="4" eb="6">
      <t>キカン</t>
    </rPh>
    <rPh sb="7" eb="9">
      <t>レンラク</t>
    </rPh>
    <rPh sb="11" eb="13">
      <t>カゴ</t>
    </rPh>
    <rPh sb="13" eb="15">
      <t>チョウセイ</t>
    </rPh>
    <rPh sb="16" eb="17">
      <t>モト</t>
    </rPh>
    <phoneticPr fontId="1"/>
  </si>
  <si>
    <t>③　特に連絡していない。</t>
    <rPh sb="2" eb="3">
      <t>トク</t>
    </rPh>
    <rPh sb="4" eb="6">
      <t>レンラク</t>
    </rPh>
    <phoneticPr fontId="1"/>
  </si>
  <si>
    <t>　請求誤り是正に向けて、独自の取り組みを実施されている場合は以下の欄にご記入ください。</t>
    <rPh sb="1" eb="3">
      <t>セイキュウ</t>
    </rPh>
    <rPh sb="3" eb="4">
      <t>アヤマ</t>
    </rPh>
    <rPh sb="5" eb="7">
      <t>ゼセイ</t>
    </rPh>
    <rPh sb="8" eb="9">
      <t>ム</t>
    </rPh>
    <rPh sb="12" eb="14">
      <t>ドクジ</t>
    </rPh>
    <rPh sb="15" eb="16">
      <t>ト</t>
    </rPh>
    <rPh sb="17" eb="18">
      <t>ク</t>
    </rPh>
    <rPh sb="20" eb="22">
      <t>ジッシ</t>
    </rPh>
    <rPh sb="27" eb="29">
      <t>バアイ</t>
    </rPh>
    <rPh sb="30" eb="32">
      <t>イカ</t>
    </rPh>
    <rPh sb="33" eb="34">
      <t>ラン</t>
    </rPh>
    <rPh sb="36" eb="38">
      <t>キニュウ</t>
    </rPh>
    <phoneticPr fontId="1"/>
  </si>
  <si>
    <t>・請求誤りは何件ありましたか。</t>
    <rPh sb="1" eb="3">
      <t>セイキュウ</t>
    </rPh>
    <rPh sb="3" eb="4">
      <t>アヤマ</t>
    </rPh>
    <rPh sb="6" eb="8">
      <t>ナンケン</t>
    </rPh>
    <phoneticPr fontId="1"/>
  </si>
  <si>
    <t>平成26年12月診療分</t>
    <rPh sb="0" eb="2">
      <t>ヘイセイ</t>
    </rPh>
    <rPh sb="4" eb="5">
      <t>ネン</t>
    </rPh>
    <rPh sb="7" eb="8">
      <t>ガツ</t>
    </rPh>
    <rPh sb="8" eb="10">
      <t>シンリョウ</t>
    </rPh>
    <rPh sb="10" eb="11">
      <t>ブン</t>
    </rPh>
    <phoneticPr fontId="1"/>
  </si>
  <si>
    <t>平成27年12月診療分</t>
    <rPh sb="0" eb="2">
      <t>ヘイセイ</t>
    </rPh>
    <rPh sb="4" eb="5">
      <t>ネン</t>
    </rPh>
    <rPh sb="7" eb="8">
      <t>ガツ</t>
    </rPh>
    <rPh sb="8" eb="10">
      <t>シンリョウ</t>
    </rPh>
    <rPh sb="10" eb="11">
      <t>ブン</t>
    </rPh>
    <phoneticPr fontId="1"/>
  </si>
  <si>
    <t>質問内容</t>
    <rPh sb="0" eb="2">
      <t>シツモン</t>
    </rPh>
    <rPh sb="2" eb="4">
      <t>ナイヨウ</t>
    </rPh>
    <phoneticPr fontId="1"/>
  </si>
  <si>
    <t>・何人分の請求に関して誤りがありましたか。</t>
    <rPh sb="1" eb="3">
      <t>ナンニン</t>
    </rPh>
    <rPh sb="3" eb="4">
      <t>ブン</t>
    </rPh>
    <rPh sb="5" eb="7">
      <t>セイキュウ</t>
    </rPh>
    <rPh sb="8" eb="9">
      <t>カン</t>
    </rPh>
    <rPh sb="11" eb="12">
      <t>アヤマ</t>
    </rPh>
    <phoneticPr fontId="1"/>
  </si>
  <si>
    <t>・そのうち特定疾病療養受療にかかる高額療養費の支払が確認できる請求は何件ありましたか。</t>
    <rPh sb="5" eb="7">
      <t>トクテイ</t>
    </rPh>
    <rPh sb="7" eb="9">
      <t>シッペイ</t>
    </rPh>
    <rPh sb="9" eb="11">
      <t>リョウヨウ</t>
    </rPh>
    <rPh sb="11" eb="13">
      <t>ジュリョウ</t>
    </rPh>
    <rPh sb="17" eb="19">
      <t>コウガク</t>
    </rPh>
    <rPh sb="19" eb="22">
      <t>リョウヨウヒ</t>
    </rPh>
    <rPh sb="23" eb="25">
      <t>シハライ</t>
    </rPh>
    <rPh sb="26" eb="28">
      <t>カクニン</t>
    </rPh>
    <rPh sb="31" eb="33">
      <t>セイキュウ</t>
    </rPh>
    <rPh sb="34" eb="36">
      <t>ナンケン</t>
    </rPh>
    <phoneticPr fontId="1"/>
  </si>
  <si>
    <t>・そのうち特定疾病療養受療にかかる高額療養費の支払を行っている医療機関は何カ所ありましたか。</t>
    <rPh sb="5" eb="7">
      <t>トクテイ</t>
    </rPh>
    <rPh sb="7" eb="9">
      <t>シッペイ</t>
    </rPh>
    <rPh sb="9" eb="11">
      <t>リョウヨウ</t>
    </rPh>
    <rPh sb="11" eb="13">
      <t>ジュリョウ</t>
    </rPh>
    <rPh sb="17" eb="19">
      <t>コウガク</t>
    </rPh>
    <rPh sb="19" eb="22">
      <t>リョウヨウヒ</t>
    </rPh>
    <rPh sb="23" eb="25">
      <t>シハライ</t>
    </rPh>
    <rPh sb="26" eb="27">
      <t>オコナ</t>
    </rPh>
    <rPh sb="31" eb="33">
      <t>イリョウ</t>
    </rPh>
    <rPh sb="33" eb="35">
      <t>キカン</t>
    </rPh>
    <rPh sb="36" eb="37">
      <t>ナン</t>
    </rPh>
    <rPh sb="38" eb="39">
      <t>ショ</t>
    </rPh>
    <phoneticPr fontId="1"/>
  </si>
  <si>
    <t>・請求誤りのあった医療機関は何カ所ですか。</t>
    <rPh sb="1" eb="3">
      <t>セイキュウ</t>
    </rPh>
    <rPh sb="3" eb="4">
      <t>アヤマ</t>
    </rPh>
    <rPh sb="9" eb="11">
      <t>イリョウ</t>
    </rPh>
    <rPh sb="11" eb="13">
      <t>キカン</t>
    </rPh>
    <rPh sb="14" eb="15">
      <t>ナン</t>
    </rPh>
    <rPh sb="16" eb="17">
      <t>ショ</t>
    </rPh>
    <phoneticPr fontId="1"/>
  </si>
  <si>
    <t>・更生医療に係る請求は何件ありましたか。</t>
    <rPh sb="1" eb="3">
      <t>コウセイ</t>
    </rPh>
    <rPh sb="3" eb="5">
      <t>イリョウ</t>
    </rPh>
    <rPh sb="6" eb="7">
      <t>カカ</t>
    </rPh>
    <rPh sb="8" eb="10">
      <t>セイキュウ</t>
    </rPh>
    <rPh sb="11" eb="13">
      <t>ナンケン</t>
    </rPh>
    <phoneticPr fontId="1"/>
  </si>
  <si>
    <t>病院</t>
    <rPh sb="0" eb="2">
      <t>ビョウイン</t>
    </rPh>
    <phoneticPr fontId="1"/>
  </si>
  <si>
    <t>薬局</t>
    <rPh sb="0" eb="2">
      <t>ヤッキョク</t>
    </rPh>
    <phoneticPr fontId="1"/>
  </si>
  <si>
    <t>・平成26年12月及び平成27年12月の両方において請求誤りのある医療機関は何カ所ですか。★</t>
    <rPh sb="1" eb="3">
      <t>ヘイセイ</t>
    </rPh>
    <rPh sb="5" eb="6">
      <t>ネン</t>
    </rPh>
    <rPh sb="8" eb="9">
      <t>ガツ</t>
    </rPh>
    <rPh sb="9" eb="10">
      <t>オヨ</t>
    </rPh>
    <rPh sb="11" eb="13">
      <t>ヘイセイ</t>
    </rPh>
    <rPh sb="15" eb="16">
      <t>ネン</t>
    </rPh>
    <rPh sb="18" eb="19">
      <t>ガツ</t>
    </rPh>
    <rPh sb="20" eb="22">
      <t>リョウホウ</t>
    </rPh>
    <rPh sb="26" eb="28">
      <t>セイキュウ</t>
    </rPh>
    <rPh sb="28" eb="29">
      <t>アヤマ</t>
    </rPh>
    <rPh sb="33" eb="35">
      <t>イリョウ</t>
    </rPh>
    <rPh sb="35" eb="37">
      <t>キカン</t>
    </rPh>
    <rPh sb="38" eb="39">
      <t>ナン</t>
    </rPh>
    <rPh sb="40" eb="41">
      <t>ショ</t>
    </rPh>
    <phoneticPr fontId="1"/>
  </si>
  <si>
    <t>・更生医療に係る請求を行った医療機関は何ヶ所ですか。</t>
    <rPh sb="1" eb="3">
      <t>コウセイ</t>
    </rPh>
    <rPh sb="3" eb="5">
      <t>イリョウ</t>
    </rPh>
    <rPh sb="6" eb="7">
      <t>カカ</t>
    </rPh>
    <rPh sb="8" eb="10">
      <t>セイキュウ</t>
    </rPh>
    <rPh sb="11" eb="12">
      <t>オコナ</t>
    </rPh>
    <rPh sb="14" eb="16">
      <t>イリョウ</t>
    </rPh>
    <rPh sb="16" eb="18">
      <t>キカン</t>
    </rPh>
    <rPh sb="19" eb="20">
      <t>ナン</t>
    </rPh>
    <rPh sb="21" eb="22">
      <t>ショ</t>
    </rPh>
    <phoneticPr fontId="1"/>
  </si>
  <si>
    <t>　Ⅱで①②と回答し、かつⅠの★の質問において該当する医療機関があった場合、なぜ請求誤りが残っているか把握している限りの理由をご記入ください。（例：請求の担当者が変わった、自動で請求金額を計算するソフトが高額療養費等に対応していない　等）</t>
    <rPh sb="6" eb="8">
      <t>カイトウ</t>
    </rPh>
    <rPh sb="16" eb="18">
      <t>シツモン</t>
    </rPh>
    <rPh sb="22" eb="24">
      <t>ガイトウ</t>
    </rPh>
    <rPh sb="26" eb="28">
      <t>イリョウ</t>
    </rPh>
    <rPh sb="28" eb="30">
      <t>キカン</t>
    </rPh>
    <rPh sb="34" eb="36">
      <t>バアイ</t>
    </rPh>
    <rPh sb="39" eb="41">
      <t>セイキュウ</t>
    </rPh>
    <rPh sb="41" eb="42">
      <t>アヤマ</t>
    </rPh>
    <rPh sb="44" eb="45">
      <t>ノコ</t>
    </rPh>
    <rPh sb="50" eb="52">
      <t>ハアク</t>
    </rPh>
    <rPh sb="56" eb="57">
      <t>カギ</t>
    </rPh>
    <rPh sb="59" eb="61">
      <t>リユウ</t>
    </rPh>
    <rPh sb="63" eb="65">
      <t>キニュウ</t>
    </rPh>
    <rPh sb="71" eb="72">
      <t>レイ</t>
    </rPh>
    <rPh sb="73" eb="75">
      <t>セイキュウ</t>
    </rPh>
    <rPh sb="76" eb="79">
      <t>タントウシャ</t>
    </rPh>
    <rPh sb="80" eb="81">
      <t>カ</t>
    </rPh>
    <rPh sb="85" eb="87">
      <t>ジドウ</t>
    </rPh>
    <rPh sb="88" eb="90">
      <t>セイキュウ</t>
    </rPh>
    <rPh sb="90" eb="92">
      <t>キンガク</t>
    </rPh>
    <rPh sb="93" eb="95">
      <t>ケイサン</t>
    </rPh>
    <rPh sb="101" eb="103">
      <t>コウガク</t>
    </rPh>
    <rPh sb="103" eb="105">
      <t>リョウヨウ</t>
    </rPh>
    <rPh sb="105" eb="106">
      <t>ヒ</t>
    </rPh>
    <rPh sb="106" eb="107">
      <t>トウ</t>
    </rPh>
    <rPh sb="108" eb="110">
      <t>タイオウ</t>
    </rPh>
    <rPh sb="116" eb="117">
      <t>トウ</t>
    </rPh>
    <phoneticPr fontId="1"/>
  </si>
  <si>
    <t>ケース１</t>
    <phoneticPr fontId="1"/>
  </si>
  <si>
    <t>A指定自立支援医療機関窓口での自己負担徴収額及び保険者・公費負担額</t>
    <rPh sb="1" eb="3">
      <t>シテイ</t>
    </rPh>
    <rPh sb="3" eb="5">
      <t>ジリツ</t>
    </rPh>
    <rPh sb="5" eb="7">
      <t>シエン</t>
    </rPh>
    <rPh sb="7" eb="9">
      <t>イリョウ</t>
    </rPh>
    <rPh sb="9" eb="11">
      <t>キカン</t>
    </rPh>
    <rPh sb="11" eb="13">
      <t>マドグチ</t>
    </rPh>
    <rPh sb="15" eb="17">
      <t>ジコ</t>
    </rPh>
    <rPh sb="17" eb="19">
      <t>フタン</t>
    </rPh>
    <rPh sb="19" eb="22">
      <t>チョウシュウガク</t>
    </rPh>
    <rPh sb="22" eb="23">
      <t>オヨ</t>
    </rPh>
    <rPh sb="24" eb="27">
      <t>ホケンシャ</t>
    </rPh>
    <rPh sb="28" eb="30">
      <t>コウヒ</t>
    </rPh>
    <rPh sb="30" eb="33">
      <t>フタンガク</t>
    </rPh>
    <phoneticPr fontId="1"/>
  </si>
  <si>
    <t>受診日（期間）</t>
    <rPh sb="0" eb="3">
      <t>ジュシンビ</t>
    </rPh>
    <rPh sb="4" eb="6">
      <t>キカン</t>
    </rPh>
    <phoneticPr fontId="1"/>
  </si>
  <si>
    <t>3日</t>
    <rPh sb="1" eb="2">
      <t>ニチ</t>
    </rPh>
    <phoneticPr fontId="1"/>
  </si>
  <si>
    <t>7日</t>
    <rPh sb="1" eb="2">
      <t>ニチ</t>
    </rPh>
    <phoneticPr fontId="1"/>
  </si>
  <si>
    <t>11日</t>
    <rPh sb="2" eb="3">
      <t>ニチ</t>
    </rPh>
    <phoneticPr fontId="1"/>
  </si>
  <si>
    <t>15日</t>
    <rPh sb="2" eb="3">
      <t>ニチ</t>
    </rPh>
    <phoneticPr fontId="1"/>
  </si>
  <si>
    <t>19日</t>
    <rPh sb="2" eb="3">
      <t>ニチ</t>
    </rPh>
    <phoneticPr fontId="1"/>
  </si>
  <si>
    <t>23日</t>
    <rPh sb="2" eb="3">
      <t>ニチ</t>
    </rPh>
    <phoneticPr fontId="1"/>
  </si>
  <si>
    <t>27日</t>
    <rPh sb="2" eb="3">
      <t>ニチ</t>
    </rPh>
    <phoneticPr fontId="1"/>
  </si>
  <si>
    <t>医療費（点数）</t>
    <rPh sb="0" eb="3">
      <t>イリョウヒ</t>
    </rPh>
    <rPh sb="4" eb="6">
      <t>テンスウ</t>
    </rPh>
    <phoneticPr fontId="1"/>
  </si>
  <si>
    <t>保険者負担</t>
    <rPh sb="0" eb="3">
      <t>ホケンシャ</t>
    </rPh>
    <rPh sb="3" eb="5">
      <t>フタン</t>
    </rPh>
    <phoneticPr fontId="1"/>
  </si>
  <si>
    <t>負担合計</t>
    <rPh sb="0" eb="2">
      <t>フタン</t>
    </rPh>
    <rPh sb="2" eb="4">
      <t>ゴウケイ</t>
    </rPh>
    <phoneticPr fontId="1"/>
  </si>
  <si>
    <t>自己負担合計</t>
    <rPh sb="0" eb="2">
      <t>ジコ</t>
    </rPh>
    <rPh sb="2" eb="4">
      <t>フタン</t>
    </rPh>
    <rPh sb="4" eb="6">
      <t>ゴウケイ</t>
    </rPh>
    <phoneticPr fontId="1"/>
  </si>
  <si>
    <t>（内特定疾病療養にかかる高額療養費）</t>
    <rPh sb="1" eb="2">
      <t>ウチ</t>
    </rPh>
    <rPh sb="2" eb="4">
      <t>トクテイ</t>
    </rPh>
    <rPh sb="4" eb="6">
      <t>シッペイ</t>
    </rPh>
    <rPh sb="6" eb="8">
      <t>リョウヨウ</t>
    </rPh>
    <rPh sb="12" eb="14">
      <t>コウガク</t>
    </rPh>
    <rPh sb="14" eb="17">
      <t>リョウヨウヒ</t>
    </rPh>
    <phoneticPr fontId="1"/>
  </si>
  <si>
    <t>20日</t>
    <rPh sb="2" eb="3">
      <t>ニチ</t>
    </rPh>
    <phoneticPr fontId="1"/>
  </si>
  <si>
    <t>A指定自立支援医療機関（病院・診療所）・B指定自立支援医療機関（薬局）窓口での自己負担徴収額</t>
    <rPh sb="1" eb="3">
      <t>シテイ</t>
    </rPh>
    <rPh sb="3" eb="5">
      <t>ジリツ</t>
    </rPh>
    <rPh sb="5" eb="7">
      <t>シエン</t>
    </rPh>
    <rPh sb="7" eb="9">
      <t>イリョウ</t>
    </rPh>
    <rPh sb="9" eb="11">
      <t>キカン</t>
    </rPh>
    <rPh sb="12" eb="14">
      <t>ビョウイン</t>
    </rPh>
    <rPh sb="15" eb="18">
      <t>シンリョウショ</t>
    </rPh>
    <rPh sb="35" eb="37">
      <t>マドグチ</t>
    </rPh>
    <rPh sb="39" eb="41">
      <t>ジコ</t>
    </rPh>
    <rPh sb="41" eb="43">
      <t>フタン</t>
    </rPh>
    <rPh sb="43" eb="46">
      <t>チョウシュウガク</t>
    </rPh>
    <phoneticPr fontId="1"/>
  </si>
  <si>
    <t>A病院</t>
    <rPh sb="1" eb="3">
      <t>ビョウイン</t>
    </rPh>
    <phoneticPr fontId="1"/>
  </si>
  <si>
    <t>B薬局</t>
    <rPh sb="1" eb="3">
      <t>ヤッキョク</t>
    </rPh>
    <phoneticPr fontId="1"/>
  </si>
  <si>
    <t>A病院での当月の医療費は174,980円、B薬局での薬剤費は44,300円</t>
    <rPh sb="1" eb="3">
      <t>ビョウイン</t>
    </rPh>
    <rPh sb="5" eb="7">
      <t>トウゲツ</t>
    </rPh>
    <rPh sb="8" eb="11">
      <t>イリョウヒ</t>
    </rPh>
    <rPh sb="19" eb="20">
      <t>エン</t>
    </rPh>
    <rPh sb="22" eb="24">
      <t>ヤッキョク</t>
    </rPh>
    <rPh sb="26" eb="29">
      <t>ヤクザイヒ</t>
    </rPh>
    <rPh sb="36" eb="37">
      <t>エン</t>
    </rPh>
    <phoneticPr fontId="1"/>
  </si>
  <si>
    <t>28日</t>
    <rPh sb="2" eb="3">
      <t>ニチ</t>
    </rPh>
    <phoneticPr fontId="1"/>
  </si>
  <si>
    <t>A病院での当月の医療費は172,690円、B薬局での薬剤費は66,450円</t>
    <rPh sb="1" eb="3">
      <t>ビョウイン</t>
    </rPh>
    <rPh sb="5" eb="7">
      <t>トウゲツ</t>
    </rPh>
    <rPh sb="8" eb="11">
      <t>イリョウヒ</t>
    </rPh>
    <rPh sb="19" eb="20">
      <t>エン</t>
    </rPh>
    <rPh sb="22" eb="24">
      <t>ヤッキョク</t>
    </rPh>
    <rPh sb="26" eb="29">
      <t>ヤクザイヒ</t>
    </rPh>
    <rPh sb="36" eb="37">
      <t>エン</t>
    </rPh>
    <phoneticPr fontId="1"/>
  </si>
  <si>
    <t>ケース２</t>
    <phoneticPr fontId="1"/>
  </si>
  <si>
    <t>手続きの関係で自立支援医療の認定が月途中からの場合</t>
    <rPh sb="0" eb="2">
      <t>テツヅ</t>
    </rPh>
    <rPh sb="4" eb="6">
      <t>カンケイ</t>
    </rPh>
    <rPh sb="7" eb="9">
      <t>ジリツ</t>
    </rPh>
    <rPh sb="9" eb="11">
      <t>シエン</t>
    </rPh>
    <rPh sb="11" eb="13">
      <t>イリョウ</t>
    </rPh>
    <rPh sb="14" eb="16">
      <t>ニンテイ</t>
    </rPh>
    <rPh sb="17" eb="18">
      <t>ツキ</t>
    </rPh>
    <rPh sb="18" eb="20">
      <t>トチュウ</t>
    </rPh>
    <rPh sb="23" eb="25">
      <t>バアイ</t>
    </rPh>
    <phoneticPr fontId="1"/>
  </si>
  <si>
    <t>A医療機関での当月の医療費は211,860円、公費対象医療費は188,780円</t>
    <rPh sb="1" eb="3">
      <t>イリョウ</t>
    </rPh>
    <rPh sb="3" eb="5">
      <t>キカン</t>
    </rPh>
    <rPh sb="7" eb="9">
      <t>トウゲツ</t>
    </rPh>
    <rPh sb="10" eb="13">
      <t>イリョウヒ</t>
    </rPh>
    <rPh sb="21" eb="22">
      <t>エン</t>
    </rPh>
    <rPh sb="23" eb="25">
      <t>コウヒ</t>
    </rPh>
    <rPh sb="25" eb="27">
      <t>タイショウ</t>
    </rPh>
    <rPh sb="27" eb="30">
      <t>イリョウヒ</t>
    </rPh>
    <rPh sb="38" eb="39">
      <t>エン</t>
    </rPh>
    <phoneticPr fontId="1"/>
  </si>
  <si>
    <t>←3割負担</t>
    <rPh sb="2" eb="3">
      <t>ワリ</t>
    </rPh>
    <rPh sb="3" eb="5">
      <t>フタン</t>
    </rPh>
    <phoneticPr fontId="1"/>
  </si>
  <si>
    <t>ケース２</t>
    <phoneticPr fontId="1"/>
  </si>
  <si>
    <t>=(保険者負担）-（負担合計）*0.7</t>
    <rPh sb="2" eb="5">
      <t>ホケンシャ</t>
    </rPh>
    <rPh sb="5" eb="7">
      <t>フタン</t>
    </rPh>
    <rPh sb="10" eb="12">
      <t>フタン</t>
    </rPh>
    <rPh sb="12" eb="14">
      <t>ゴウケイ</t>
    </rPh>
    <phoneticPr fontId="1"/>
  </si>
  <si>
    <t>=(保険者負担)-（負担合計）*0.7</t>
    <rPh sb="2" eb="5">
      <t>ホケンシャ</t>
    </rPh>
    <rPh sb="5" eb="7">
      <t>フタン</t>
    </rPh>
    <rPh sb="10" eb="12">
      <t>フタン</t>
    </rPh>
    <rPh sb="12" eb="14">
      <t>ゴウケイ</t>
    </rPh>
    <phoneticPr fontId="1"/>
  </si>
  <si>
    <t>=（負担合計）-（保険者負担）-（自己負担）</t>
    <rPh sb="2" eb="4">
      <t>フタン</t>
    </rPh>
    <rPh sb="4" eb="6">
      <t>ゴウケイ</t>
    </rPh>
    <rPh sb="9" eb="12">
      <t>ホケンシャ</t>
    </rPh>
    <rPh sb="12" eb="14">
      <t>フタン</t>
    </rPh>
    <rPh sb="17" eb="19">
      <t>ジコ</t>
    </rPh>
    <rPh sb="19" eb="21">
      <t>フタン</t>
    </rPh>
    <phoneticPr fontId="1"/>
  </si>
  <si>
    <t>=（負担合計）-10,000</t>
    <rPh sb="2" eb="4">
      <t>フタン</t>
    </rPh>
    <rPh sb="4" eb="6">
      <t>ゴウケイ</t>
    </rPh>
    <phoneticPr fontId="1"/>
  </si>
  <si>
    <t>=（保険者負担）-（負担合計）*0.7</t>
    <rPh sb="2" eb="5">
      <t>ホケンシャ</t>
    </rPh>
    <rPh sb="5" eb="7">
      <t>フタン</t>
    </rPh>
    <rPh sb="10" eb="12">
      <t>フタン</t>
    </rPh>
    <rPh sb="12" eb="14">
      <t>ゴウケイ</t>
    </rPh>
    <phoneticPr fontId="1"/>
  </si>
  <si>
    <t>A・B合計</t>
    <rPh sb="3" eb="5">
      <t>ゴウケイ</t>
    </rPh>
    <phoneticPr fontId="1"/>
  </si>
  <si>
    <t>別紙</t>
    <rPh sb="0" eb="2">
      <t>ベッシ</t>
    </rPh>
    <phoneticPr fontId="1"/>
  </si>
  <si>
    <t>A医療機関での当月の医療費は172,690円、公費対象医療費は148,900円　B医療機関での当月の医療費は66,450円、公費対象医療費は44,300円</t>
    <rPh sb="1" eb="3">
      <t>イリョウ</t>
    </rPh>
    <rPh sb="3" eb="5">
      <t>キカン</t>
    </rPh>
    <rPh sb="7" eb="9">
      <t>トウゲツ</t>
    </rPh>
    <rPh sb="10" eb="13">
      <t>イリョウヒ</t>
    </rPh>
    <rPh sb="21" eb="22">
      <t>エン</t>
    </rPh>
    <rPh sb="23" eb="25">
      <t>コウヒ</t>
    </rPh>
    <rPh sb="25" eb="27">
      <t>タイショウ</t>
    </rPh>
    <rPh sb="27" eb="30">
      <t>イリョウヒ</t>
    </rPh>
    <rPh sb="38" eb="39">
      <t>エン</t>
    </rPh>
    <rPh sb="41" eb="43">
      <t>イリョウ</t>
    </rPh>
    <rPh sb="43" eb="45">
      <t>キカン</t>
    </rPh>
    <rPh sb="47" eb="49">
      <t>トウゲツ</t>
    </rPh>
    <rPh sb="50" eb="53">
      <t>イリョウヒ</t>
    </rPh>
    <rPh sb="60" eb="61">
      <t>エン</t>
    </rPh>
    <rPh sb="62" eb="64">
      <t>コウヒ</t>
    </rPh>
    <rPh sb="64" eb="66">
      <t>タイショウ</t>
    </rPh>
    <rPh sb="66" eb="69">
      <t>イリョウヒ</t>
    </rPh>
    <rPh sb="76" eb="77">
      <t>エン</t>
    </rPh>
    <phoneticPr fontId="1"/>
  </si>
  <si>
    <t>70歳未満の保険負担3割の方の場合（マル長上限10,000円）</t>
    <rPh sb="2" eb="3">
      <t>サイ</t>
    </rPh>
    <rPh sb="3" eb="5">
      <t>ミマン</t>
    </rPh>
    <rPh sb="6" eb="8">
      <t>ホケン</t>
    </rPh>
    <rPh sb="8" eb="10">
      <t>フタン</t>
    </rPh>
    <rPh sb="11" eb="12">
      <t>ワリ</t>
    </rPh>
    <rPh sb="13" eb="14">
      <t>カタ</t>
    </rPh>
    <rPh sb="15" eb="17">
      <t>バアイ</t>
    </rPh>
    <rPh sb="20" eb="21">
      <t>チョウ</t>
    </rPh>
    <rPh sb="21" eb="23">
      <t>ジョウゲン</t>
    </rPh>
    <rPh sb="29" eb="30">
      <t>エン</t>
    </rPh>
    <phoneticPr fontId="1"/>
  </si>
  <si>
    <t>（内特定疾病療養にかかる
高額療養費）</t>
    <rPh sb="1" eb="2">
      <t>ウチ</t>
    </rPh>
    <rPh sb="2" eb="4">
      <t>トクテイ</t>
    </rPh>
    <rPh sb="4" eb="6">
      <t>シッペイ</t>
    </rPh>
    <rPh sb="6" eb="8">
      <t>リョウヨウ</t>
    </rPh>
    <rPh sb="13" eb="15">
      <t>コウガク</t>
    </rPh>
    <rPh sb="15" eb="18">
      <t>リョウヨウヒ</t>
    </rPh>
    <phoneticPr fontId="1"/>
  </si>
  <si>
    <t>公費負担
（自立支援医療費）</t>
    <rPh sb="0" eb="2">
      <t>コウヒ</t>
    </rPh>
    <rPh sb="2" eb="4">
      <t>フタン</t>
    </rPh>
    <rPh sb="6" eb="8">
      <t>ジリツ</t>
    </rPh>
    <rPh sb="8" eb="10">
      <t>シエン</t>
    </rPh>
    <rPh sb="10" eb="12">
      <t>イリョウ</t>
    </rPh>
    <rPh sb="12" eb="13">
      <t>ヒ</t>
    </rPh>
    <phoneticPr fontId="1"/>
  </si>
  <si>
    <r>
      <rPr>
        <i/>
        <u/>
        <sz val="11"/>
        <color theme="1"/>
        <rFont val="ＤＦ特太ゴシック体"/>
        <family val="3"/>
        <charset val="128"/>
      </rPr>
      <t>斜線部</t>
    </r>
    <r>
      <rPr>
        <sz val="11"/>
        <color theme="1"/>
        <rFont val="ＤＦ特太ゴシック体"/>
        <family val="3"/>
        <charset val="128"/>
      </rPr>
      <t>は自立支援医療の対象とならない部分（受給者証の有効期間が「4日」からとする）</t>
    </r>
    <rPh sb="0" eb="2">
      <t>シャセン</t>
    </rPh>
    <rPh sb="2" eb="3">
      <t>ブ</t>
    </rPh>
    <rPh sb="4" eb="6">
      <t>ジリツ</t>
    </rPh>
    <rPh sb="6" eb="8">
      <t>シエン</t>
    </rPh>
    <rPh sb="8" eb="10">
      <t>イリョウ</t>
    </rPh>
    <rPh sb="11" eb="13">
      <t>タイショウ</t>
    </rPh>
    <rPh sb="18" eb="20">
      <t>ブブン</t>
    </rPh>
    <rPh sb="21" eb="24">
      <t>ジュキュウシャ</t>
    </rPh>
    <rPh sb="24" eb="25">
      <t>アカシ</t>
    </rPh>
    <rPh sb="26" eb="28">
      <t>ユウコウ</t>
    </rPh>
    <rPh sb="28" eb="30">
      <t>キカン</t>
    </rPh>
    <rPh sb="33" eb="34">
      <t>ニチ</t>
    </rPh>
    <phoneticPr fontId="1"/>
  </si>
  <si>
    <t>1月あたり自己負担上限額</t>
    <rPh sb="1" eb="2">
      <t>ツキ</t>
    </rPh>
    <rPh sb="5" eb="7">
      <t>ジコ</t>
    </rPh>
    <rPh sb="7" eb="9">
      <t>フタン</t>
    </rPh>
    <rPh sb="9" eb="12">
      <t>ジョウゲンガク</t>
    </rPh>
    <phoneticPr fontId="1"/>
  </si>
  <si>
    <t>医療保険の特定疾病療養と自立支援医療を併用する者に対する自己負担額・交付負担額・保険者負担額について</t>
    <rPh sb="0" eb="2">
      <t>イリョウ</t>
    </rPh>
    <rPh sb="2" eb="4">
      <t>ホケン</t>
    </rPh>
    <rPh sb="5" eb="7">
      <t>トクテイ</t>
    </rPh>
    <rPh sb="7" eb="9">
      <t>シッペイ</t>
    </rPh>
    <rPh sb="9" eb="11">
      <t>リョウヨウ</t>
    </rPh>
    <rPh sb="12" eb="14">
      <t>ジリツ</t>
    </rPh>
    <rPh sb="14" eb="16">
      <t>シエン</t>
    </rPh>
    <rPh sb="16" eb="18">
      <t>イリョウ</t>
    </rPh>
    <rPh sb="19" eb="21">
      <t>ヘイヨウ</t>
    </rPh>
    <rPh sb="23" eb="24">
      <t>モノ</t>
    </rPh>
    <rPh sb="25" eb="26">
      <t>タイ</t>
    </rPh>
    <rPh sb="28" eb="30">
      <t>ジコ</t>
    </rPh>
    <rPh sb="30" eb="33">
      <t>フタンガク</t>
    </rPh>
    <rPh sb="34" eb="36">
      <t>コウフ</t>
    </rPh>
    <rPh sb="36" eb="39">
      <t>フタンガク</t>
    </rPh>
    <rPh sb="40" eb="43">
      <t>ホケンシャ</t>
    </rPh>
    <rPh sb="43" eb="46">
      <t>フタンガク</t>
    </rPh>
    <phoneticPr fontId="1"/>
  </si>
  <si>
    <r>
      <t xml:space="preserve">　特定疾病療養受療証確認後の１月あたり自己負担上限額は、
</t>
    </r>
    <r>
      <rPr>
        <b/>
        <u/>
        <sz val="11"/>
        <color theme="1"/>
        <rFont val="ＭＳ Ｐゴシック"/>
        <family val="3"/>
        <charset val="128"/>
        <scheme val="minor"/>
      </rPr>
      <t>1医療機関毎に10,000円</t>
    </r>
    <rPh sb="1" eb="3">
      <t>トクテイ</t>
    </rPh>
    <rPh sb="3" eb="5">
      <t>シッペイ</t>
    </rPh>
    <rPh sb="5" eb="7">
      <t>リョウヨウ</t>
    </rPh>
    <rPh sb="7" eb="10">
      <t>ジュリョウショウ</t>
    </rPh>
    <rPh sb="10" eb="12">
      <t>カクニン</t>
    </rPh>
    <rPh sb="12" eb="13">
      <t>ゴ</t>
    </rPh>
    <rPh sb="15" eb="16">
      <t>ツキ</t>
    </rPh>
    <rPh sb="19" eb="21">
      <t>ジコ</t>
    </rPh>
    <rPh sb="21" eb="23">
      <t>フタン</t>
    </rPh>
    <rPh sb="23" eb="26">
      <t>ジョウゲンガク</t>
    </rPh>
    <rPh sb="30" eb="32">
      <t>イリョウ</t>
    </rPh>
    <rPh sb="32" eb="35">
      <t>キカンゴト</t>
    </rPh>
    <rPh sb="42" eb="43">
      <t>エン</t>
    </rPh>
    <phoneticPr fontId="1"/>
  </si>
  <si>
    <r>
      <t xml:space="preserve">　特定疾病療養受療証確認後の１月あたり自己負担上限額は、自立支援医療の有効期間に関わらず、
</t>
    </r>
    <r>
      <rPr>
        <b/>
        <u/>
        <sz val="11"/>
        <color theme="1"/>
        <rFont val="ＭＳ Ｐゴシック"/>
        <family val="3"/>
        <charset val="128"/>
        <scheme val="minor"/>
      </rPr>
      <t>1医療機関毎に10,000円</t>
    </r>
    <rPh sb="1" eb="3">
      <t>トクテイ</t>
    </rPh>
    <rPh sb="3" eb="5">
      <t>シッペイ</t>
    </rPh>
    <rPh sb="5" eb="7">
      <t>リョウヨウ</t>
    </rPh>
    <rPh sb="7" eb="10">
      <t>ジュリョウショウ</t>
    </rPh>
    <rPh sb="10" eb="12">
      <t>カクニン</t>
    </rPh>
    <rPh sb="12" eb="13">
      <t>ゴ</t>
    </rPh>
    <rPh sb="15" eb="16">
      <t>ツキ</t>
    </rPh>
    <rPh sb="19" eb="21">
      <t>ジコ</t>
    </rPh>
    <rPh sb="21" eb="23">
      <t>フタン</t>
    </rPh>
    <rPh sb="23" eb="26">
      <t>ジョウゲンガク</t>
    </rPh>
    <rPh sb="28" eb="30">
      <t>ジリツ</t>
    </rPh>
    <rPh sb="30" eb="32">
      <t>シエン</t>
    </rPh>
    <rPh sb="32" eb="34">
      <t>イリョウ</t>
    </rPh>
    <rPh sb="35" eb="37">
      <t>ユウコウ</t>
    </rPh>
    <rPh sb="37" eb="39">
      <t>キカン</t>
    </rPh>
    <rPh sb="40" eb="41">
      <t>カカ</t>
    </rPh>
    <rPh sb="47" eb="49">
      <t>イリョウ</t>
    </rPh>
    <rPh sb="49" eb="52">
      <t>キカンゴト</t>
    </rPh>
    <rPh sb="59" eb="60">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</si>
</sst>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2"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4"/>
      <color theme="1"/>
      <name val="メイリオ"/>
      <family val="3"/>
      <charset val="128"/>
    </font>
    <font>
      <i/>
      <sz val="11"/>
      <color theme="1"/>
      <name val="ＭＳ Ｐゴシック"/>
      <family val="3"/>
      <charset val="128"/>
      <scheme val="minor"/>
    </font>
    <font>
      <i/>
      <u/>
      <sz val="11"/>
      <color theme="1"/>
      <name val="ＭＳ Ｐゴシック"/>
      <family val="3"/>
      <charset val="128"/>
      <scheme val="minor"/>
    </font>
    <font>
      <sz val="11"/>
      <color theme="1"/>
      <name val="ＤＦ特太ゴシック体"/>
      <family val="3"/>
      <charset val="128"/>
    </font>
    <font>
      <sz val="14"/>
      <color theme="1"/>
      <name val="ＭＳ Ｐゴシック"/>
      <family val="2"/>
      <charset val="128"/>
      <scheme val="minor"/>
    </font>
    <font>
      <sz val="14"/>
      <color theme="1"/>
      <name val="ＭＳ Ｐゴシック"/>
      <family val="3"/>
      <charset val="128"/>
      <scheme val="minor"/>
    </font>
    <font>
      <i/>
      <u/>
      <sz val="11"/>
      <color theme="1"/>
      <name val="ＤＦ特太ゴシック体"/>
      <family val="3"/>
      <charset val="128"/>
    </font>
    <font>
      <b/>
      <sz val="11"/>
      <color theme="1"/>
      <name val="ＭＳ Ｐゴシック"/>
      <family val="3"/>
      <charset val="128"/>
      <scheme val="minor"/>
    </font>
    <font>
      <b/>
      <u/>
      <sz val="11"/>
      <color theme="1"/>
      <name val="ＭＳ Ｐ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7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medium">
        <color auto="1"/>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medium">
        <color auto="1"/>
      </left>
      <right/>
      <top/>
      <bottom style="medium">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double">
        <color auto="1"/>
      </bottom>
      <diagonal/>
    </border>
    <border>
      <left style="medium">
        <color auto="1"/>
      </left>
      <right style="thin">
        <color auto="1"/>
      </right>
      <top/>
      <bottom style="medium">
        <color auto="1"/>
      </bottom>
      <diagonal/>
    </border>
    <border>
      <left style="mediumDashDotDot">
        <color auto="1"/>
      </left>
      <right/>
      <top style="mediumDashDotDot">
        <color auto="1"/>
      </top>
      <bottom style="mediumDashDotDot">
        <color auto="1"/>
      </bottom>
      <diagonal/>
    </border>
    <border>
      <left/>
      <right/>
      <top style="mediumDashDotDot">
        <color auto="1"/>
      </top>
      <bottom style="mediumDashDotDot">
        <color auto="1"/>
      </bottom>
      <diagonal/>
    </border>
    <border>
      <left/>
      <right style="mediumDashDotDot">
        <color auto="1"/>
      </right>
      <top style="mediumDashDotDot">
        <color auto="1"/>
      </top>
      <bottom style="mediumDashDotDot">
        <color auto="1"/>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dashed">
        <color auto="1"/>
      </left>
      <right/>
      <top style="thin">
        <color auto="1"/>
      </top>
      <bottom style="dashed">
        <color auto="1"/>
      </bottom>
      <diagonal/>
    </border>
    <border>
      <left style="dashed">
        <color auto="1"/>
      </left>
      <right/>
      <top style="dashed">
        <color auto="1"/>
      </top>
      <bottom style="dashed">
        <color auto="1"/>
      </bottom>
      <diagonal/>
    </border>
    <border>
      <left style="dashed">
        <color auto="1"/>
      </left>
      <right/>
      <top style="dashed">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dashed">
        <color auto="1"/>
      </top>
      <bottom style="dashed">
        <color auto="1"/>
      </bottom>
      <diagonal/>
    </border>
    <border>
      <left/>
      <right style="dashed">
        <color auto="1"/>
      </right>
      <top style="dashed">
        <color auto="1"/>
      </top>
      <bottom style="dashed">
        <color auto="1"/>
      </bottom>
      <diagonal/>
    </border>
    <border>
      <left style="medium">
        <color auto="1"/>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double">
        <color auto="1"/>
      </left>
      <right style="double">
        <color auto="1"/>
      </right>
      <top style="double">
        <color auto="1"/>
      </top>
      <bottom style="double">
        <color auto="1"/>
      </bottom>
      <diagonal/>
    </border>
  </borders>
  <cellStyleXfs count="1">
    <xf numFmtId="0" fontId="0" fillId="0" borderId="0">
      <alignment vertical="center"/>
    </xf>
  </cellStyleXfs>
  <cellXfs count="20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5" xfId="0" applyFont="1" applyBorder="1" applyAlignment="1">
      <alignment vertical="center"/>
    </xf>
    <xf numFmtId="0" fontId="2" fillId="0" borderId="5" xfId="0" applyFont="1" applyBorder="1" applyAlignment="1">
      <alignment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xf>
    <xf numFmtId="0" fontId="2" fillId="0" borderId="5" xfId="0" applyFont="1" applyBorder="1" applyAlignment="1">
      <alignment horizontal="center" vertical="center" wrapText="1"/>
    </xf>
    <xf numFmtId="176" fontId="0" fillId="0" borderId="0" xfId="0" applyNumberFormat="1">
      <alignment vertical="center"/>
    </xf>
    <xf numFmtId="176" fontId="0" fillId="0" borderId="0" xfId="0" applyNumberFormat="1" applyAlignment="1">
      <alignment horizontal="center" vertical="center"/>
    </xf>
    <xf numFmtId="176" fontId="0" fillId="0" borderId="0" xfId="0" applyNumberFormat="1" applyAlignment="1">
      <alignment vertical="center"/>
    </xf>
    <xf numFmtId="176" fontId="0" fillId="0" borderId="0" xfId="0" applyNumberFormat="1" applyAlignment="1">
      <alignment horizontal="right" vertical="center"/>
    </xf>
    <xf numFmtId="176" fontId="0" fillId="0" borderId="12" xfId="0" applyNumberFormat="1" applyBorder="1">
      <alignment vertical="center"/>
    </xf>
    <xf numFmtId="176" fontId="0" fillId="0" borderId="6" xfId="0" applyNumberFormat="1" applyBorder="1">
      <alignment vertical="center"/>
    </xf>
    <xf numFmtId="176" fontId="0" fillId="0" borderId="10" xfId="0" applyNumberFormat="1" applyBorder="1">
      <alignment vertical="center"/>
    </xf>
    <xf numFmtId="176" fontId="0" fillId="0" borderId="4" xfId="0" applyNumberFormat="1" applyBorder="1">
      <alignment vertical="center"/>
    </xf>
    <xf numFmtId="176" fontId="0" fillId="0" borderId="29" xfId="0" applyNumberFormat="1" applyBorder="1">
      <alignment vertical="center"/>
    </xf>
    <xf numFmtId="176" fontId="0" fillId="0" borderId="30" xfId="0" applyNumberFormat="1" applyBorder="1">
      <alignment vertical="center"/>
    </xf>
    <xf numFmtId="176" fontId="0" fillId="0" borderId="31" xfId="0" applyNumberFormat="1" applyBorder="1">
      <alignment vertical="center"/>
    </xf>
    <xf numFmtId="176" fontId="0" fillId="0" borderId="32" xfId="0" applyNumberFormat="1" applyBorder="1">
      <alignment vertical="center"/>
    </xf>
    <xf numFmtId="176" fontId="0" fillId="3" borderId="35" xfId="0" applyNumberFormat="1" applyFill="1" applyBorder="1">
      <alignment vertical="center"/>
    </xf>
    <xf numFmtId="176" fontId="0" fillId="3" borderId="36" xfId="0" applyNumberFormat="1" applyFill="1" applyBorder="1">
      <alignment vertical="center"/>
    </xf>
    <xf numFmtId="176" fontId="0" fillId="3" borderId="33" xfId="0" applyNumberFormat="1" applyFill="1" applyBorder="1">
      <alignment vertical="center"/>
    </xf>
    <xf numFmtId="176" fontId="0" fillId="0" borderId="9" xfId="0" applyNumberFormat="1" applyBorder="1">
      <alignment vertical="center"/>
    </xf>
    <xf numFmtId="176" fontId="0" fillId="0" borderId="7" xfId="0" applyNumberFormat="1" applyBorder="1">
      <alignment vertical="center"/>
    </xf>
    <xf numFmtId="176" fontId="0" fillId="0" borderId="25" xfId="0" applyNumberFormat="1" applyBorder="1">
      <alignment vertical="center"/>
    </xf>
    <xf numFmtId="176" fontId="0" fillId="0" borderId="20" xfId="0" applyNumberFormat="1" applyBorder="1">
      <alignment vertical="center"/>
    </xf>
    <xf numFmtId="176" fontId="0" fillId="0" borderId="19" xfId="0" applyNumberFormat="1" applyBorder="1">
      <alignment vertical="center"/>
    </xf>
    <xf numFmtId="176" fontId="0" fillId="0" borderId="17" xfId="0" applyNumberFormat="1" applyBorder="1">
      <alignment vertical="center"/>
    </xf>
    <xf numFmtId="176" fontId="0" fillId="0" borderId="7" xfId="0" applyNumberFormat="1" applyBorder="1" applyAlignment="1">
      <alignment horizontal="center" vertical="center"/>
    </xf>
    <xf numFmtId="176" fontId="0" fillId="0" borderId="9"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13" xfId="0" applyNumberFormat="1" applyBorder="1" applyAlignment="1">
      <alignment horizontal="center" vertical="center"/>
    </xf>
    <xf numFmtId="176" fontId="4" fillId="0" borderId="0" xfId="0" applyNumberFormat="1" applyFont="1" applyAlignment="1">
      <alignment horizontal="right" vertical="center"/>
    </xf>
    <xf numFmtId="176" fontId="5" fillId="0" borderId="0" xfId="0" applyNumberFormat="1" applyFont="1" applyAlignment="1">
      <alignment horizontal="right" vertical="center"/>
    </xf>
    <xf numFmtId="176" fontId="5" fillId="0" borderId="25" xfId="0" applyNumberFormat="1" applyFont="1" applyBorder="1">
      <alignment vertical="center"/>
    </xf>
    <xf numFmtId="176" fontId="5" fillId="0" borderId="20" xfId="0" applyNumberFormat="1" applyFont="1" applyBorder="1">
      <alignment vertical="center"/>
    </xf>
    <xf numFmtId="176" fontId="5" fillId="0" borderId="19" xfId="0" applyNumberFormat="1" applyFont="1" applyBorder="1">
      <alignment vertical="center"/>
    </xf>
    <xf numFmtId="176" fontId="5" fillId="0" borderId="17" xfId="0" applyNumberFormat="1" applyFont="1" applyBorder="1">
      <alignment vertical="center"/>
    </xf>
    <xf numFmtId="176" fontId="0" fillId="0" borderId="27" xfId="0" applyNumberFormat="1" applyBorder="1">
      <alignment vertical="center"/>
    </xf>
    <xf numFmtId="176" fontId="0" fillId="0" borderId="28" xfId="0" applyNumberFormat="1" applyBorder="1">
      <alignment vertical="center"/>
    </xf>
    <xf numFmtId="176" fontId="0" fillId="0" borderId="39" xfId="0" applyNumberFormat="1" applyBorder="1">
      <alignment vertical="center"/>
    </xf>
    <xf numFmtId="176" fontId="0" fillId="0" borderId="42" xfId="0" applyNumberFormat="1" applyBorder="1">
      <alignment vertical="center"/>
    </xf>
    <xf numFmtId="176" fontId="0" fillId="4" borderId="0" xfId="0" applyNumberFormat="1" applyFill="1" applyAlignment="1">
      <alignment horizontal="right" vertical="center"/>
    </xf>
    <xf numFmtId="176" fontId="0" fillId="4" borderId="0" xfId="0" applyNumberFormat="1" applyFill="1" applyBorder="1">
      <alignment vertical="center"/>
    </xf>
    <xf numFmtId="176" fontId="0" fillId="4" borderId="0" xfId="0" applyNumberFormat="1" applyFill="1" applyBorder="1" applyAlignment="1">
      <alignment horizontal="center" vertical="center"/>
    </xf>
    <xf numFmtId="176" fontId="0" fillId="4" borderId="0" xfId="0" applyNumberFormat="1" applyFill="1">
      <alignment vertical="center"/>
    </xf>
    <xf numFmtId="49" fontId="0" fillId="0" borderId="0" xfId="0" applyNumberFormat="1">
      <alignment vertical="center"/>
    </xf>
    <xf numFmtId="49" fontId="0" fillId="0" borderId="9" xfId="0" applyNumberFormat="1" applyBorder="1" applyAlignment="1">
      <alignment horizontal="center" vertical="center"/>
    </xf>
    <xf numFmtId="177" fontId="0" fillId="0" borderId="7" xfId="0" applyNumberFormat="1" applyBorder="1" applyAlignment="1">
      <alignment horizontal="center" vertical="center"/>
    </xf>
    <xf numFmtId="177" fontId="0" fillId="0" borderId="9" xfId="0" applyNumberFormat="1" applyBorder="1" applyAlignment="1">
      <alignment horizontal="center" vertical="center"/>
    </xf>
    <xf numFmtId="177" fontId="0" fillId="0" borderId="25" xfId="0" applyNumberFormat="1" applyBorder="1">
      <alignment vertical="center"/>
    </xf>
    <xf numFmtId="177" fontId="0" fillId="0" borderId="4" xfId="0" applyNumberFormat="1" applyBorder="1">
      <alignment vertical="center"/>
    </xf>
    <xf numFmtId="177" fontId="0" fillId="0" borderId="29" xfId="0" applyNumberFormat="1" applyBorder="1">
      <alignment vertical="center"/>
    </xf>
    <xf numFmtId="177" fontId="0" fillId="3" borderId="35" xfId="0" applyNumberFormat="1" applyFill="1" applyBorder="1">
      <alignment vertical="center"/>
    </xf>
    <xf numFmtId="177" fontId="0" fillId="0" borderId="0" xfId="0" applyNumberFormat="1">
      <alignment vertical="center"/>
    </xf>
    <xf numFmtId="49" fontId="0" fillId="0" borderId="0" xfId="0" applyNumberFormat="1" applyAlignment="1">
      <alignment horizontal="left" vertical="center"/>
    </xf>
    <xf numFmtId="49" fontId="0" fillId="4" borderId="0" xfId="0" applyNumberFormat="1" applyFill="1" applyAlignment="1">
      <alignment horizontal="left" vertical="center"/>
    </xf>
    <xf numFmtId="49" fontId="0" fillId="4" borderId="0" xfId="0" applyNumberFormat="1" applyFill="1" applyAlignment="1">
      <alignment vertical="center"/>
    </xf>
    <xf numFmtId="176" fontId="0" fillId="4" borderId="0" xfId="0" applyNumberFormat="1" applyFill="1" applyAlignment="1">
      <alignment vertical="center"/>
    </xf>
    <xf numFmtId="176" fontId="0" fillId="0" borderId="20" xfId="0" applyNumberFormat="1" applyBorder="1" applyAlignment="1">
      <alignment horizontal="right" vertical="center"/>
    </xf>
    <xf numFmtId="176" fontId="0" fillId="0" borderId="6" xfId="0" applyNumberFormat="1" applyBorder="1" applyAlignment="1">
      <alignment horizontal="right" vertical="center"/>
    </xf>
    <xf numFmtId="176" fontId="0" fillId="0" borderId="30" xfId="0" applyNumberFormat="1" applyBorder="1" applyAlignment="1">
      <alignment horizontal="right" vertical="center"/>
    </xf>
    <xf numFmtId="176" fontId="0" fillId="3" borderId="34" xfId="0" applyNumberFormat="1" applyFill="1" applyBorder="1" applyAlignment="1">
      <alignment horizontal="right" vertical="center"/>
    </xf>
    <xf numFmtId="176" fontId="5" fillId="0" borderId="28" xfId="0" applyNumberFormat="1" applyFont="1" applyBorder="1">
      <alignment vertical="center"/>
    </xf>
    <xf numFmtId="176" fontId="0" fillId="0" borderId="27" xfId="0" applyNumberFormat="1" applyBorder="1" applyAlignment="1">
      <alignment horizontal="center" vertical="center"/>
    </xf>
    <xf numFmtId="176" fontId="5" fillId="0" borderId="20" xfId="0" applyNumberFormat="1" applyFont="1" applyBorder="1" applyAlignment="1">
      <alignment horizontal="right" vertical="center"/>
    </xf>
    <xf numFmtId="177" fontId="0" fillId="0" borderId="20" xfId="0" applyNumberFormat="1" applyBorder="1" applyAlignment="1">
      <alignment horizontal="right" vertical="center"/>
    </xf>
    <xf numFmtId="177" fontId="0" fillId="0" borderId="6" xfId="0" applyNumberFormat="1" applyBorder="1" applyAlignment="1">
      <alignment horizontal="right" vertical="center"/>
    </xf>
    <xf numFmtId="177" fontId="0" fillId="0" borderId="30" xfId="0" applyNumberFormat="1" applyBorder="1" applyAlignment="1">
      <alignment horizontal="right" vertical="center"/>
    </xf>
    <xf numFmtId="177" fontId="0" fillId="3" borderId="34" xfId="0" applyNumberFormat="1" applyFill="1" applyBorder="1" applyAlignment="1">
      <alignment horizontal="right" vertical="center"/>
    </xf>
    <xf numFmtId="177" fontId="0" fillId="0" borderId="0" xfId="0" applyNumberFormat="1" applyAlignment="1">
      <alignment horizontal="right" vertical="center"/>
    </xf>
    <xf numFmtId="176" fontId="6" fillId="0" borderId="0" xfId="0" applyNumberFormat="1" applyFont="1" applyBorder="1" applyAlignment="1">
      <alignment horizontal="center" vertical="center"/>
    </xf>
    <xf numFmtId="176" fontId="6" fillId="0" borderId="0" xfId="0" applyNumberFormat="1" applyFont="1" applyBorder="1" applyAlignment="1">
      <alignment vertical="center"/>
    </xf>
    <xf numFmtId="176" fontId="0" fillId="3" borderId="53" xfId="0" applyNumberFormat="1" applyFill="1" applyBorder="1">
      <alignment vertical="center"/>
    </xf>
    <xf numFmtId="176" fontId="0" fillId="3" borderId="54" xfId="0" applyNumberFormat="1" applyFill="1" applyBorder="1" applyAlignment="1">
      <alignment horizontal="right" vertical="center"/>
    </xf>
    <xf numFmtId="176" fontId="0" fillId="0" borderId="56" xfId="0" applyNumberFormat="1" applyBorder="1">
      <alignment vertical="center"/>
    </xf>
    <xf numFmtId="176" fontId="0" fillId="0" borderId="57" xfId="0" applyNumberFormat="1" applyBorder="1" applyAlignment="1">
      <alignment horizontal="right" vertical="center"/>
    </xf>
    <xf numFmtId="176" fontId="0" fillId="3" borderId="56" xfId="0" applyNumberFormat="1" applyFill="1" applyBorder="1">
      <alignment vertical="center"/>
    </xf>
    <xf numFmtId="176" fontId="0" fillId="3" borderId="57" xfId="0" applyNumberFormat="1" applyFill="1" applyBorder="1" applyAlignment="1">
      <alignment horizontal="right" vertical="center"/>
    </xf>
    <xf numFmtId="176" fontId="0" fillId="4" borderId="0" xfId="0" applyNumberFormat="1" applyFill="1" applyAlignment="1">
      <alignment horizontal="center" vertical="center"/>
    </xf>
    <xf numFmtId="176" fontId="0" fillId="0" borderId="52" xfId="0" applyNumberFormat="1" applyBorder="1">
      <alignment vertical="center"/>
    </xf>
    <xf numFmtId="176" fontId="0" fillId="0" borderId="55" xfId="0" applyNumberFormat="1" applyBorder="1" applyAlignment="1">
      <alignment vertical="center" wrapText="1"/>
    </xf>
    <xf numFmtId="176" fontId="0" fillId="0" borderId="55" xfId="0" applyNumberFormat="1" applyBorder="1">
      <alignment vertical="center"/>
    </xf>
    <xf numFmtId="176" fontId="0" fillId="0" borderId="58" xfId="0" applyNumberFormat="1" applyBorder="1">
      <alignment vertical="center"/>
    </xf>
    <xf numFmtId="176" fontId="0" fillId="3" borderId="52" xfId="0" applyNumberFormat="1" applyFill="1" applyBorder="1">
      <alignment vertical="center"/>
    </xf>
    <xf numFmtId="177" fontId="0" fillId="3" borderId="53" xfId="0" applyNumberFormat="1" applyFill="1" applyBorder="1">
      <alignment vertical="center"/>
    </xf>
    <xf numFmtId="177" fontId="0" fillId="3" borderId="54" xfId="0" applyNumberFormat="1" applyFill="1" applyBorder="1" applyAlignment="1">
      <alignment horizontal="right" vertical="center"/>
    </xf>
    <xf numFmtId="177" fontId="0" fillId="0" borderId="56" xfId="0" applyNumberFormat="1" applyBorder="1">
      <alignment vertical="center"/>
    </xf>
    <xf numFmtId="177" fontId="0" fillId="0" borderId="57" xfId="0" applyNumberFormat="1" applyBorder="1" applyAlignment="1">
      <alignment horizontal="right" vertical="center"/>
    </xf>
    <xf numFmtId="176" fontId="0" fillId="3" borderId="55" xfId="0" applyNumberFormat="1" applyFill="1" applyBorder="1">
      <alignment vertical="center"/>
    </xf>
    <xf numFmtId="176" fontId="0" fillId="3" borderId="67" xfId="0" applyNumberFormat="1" applyFill="1" applyBorder="1">
      <alignment vertical="center"/>
    </xf>
    <xf numFmtId="176" fontId="0" fillId="3" borderId="68" xfId="0" applyNumberFormat="1" applyFill="1" applyBorder="1">
      <alignment vertical="center"/>
    </xf>
    <xf numFmtId="176" fontId="0" fillId="3" borderId="37" xfId="0" applyNumberFormat="1" applyFill="1" applyBorder="1">
      <alignment vertical="center"/>
    </xf>
    <xf numFmtId="176" fontId="0" fillId="0" borderId="64" xfId="0" applyNumberFormat="1" applyBorder="1">
      <alignment vertical="center"/>
    </xf>
    <xf numFmtId="176" fontId="0" fillId="0" borderId="72" xfId="0" applyNumberFormat="1" applyBorder="1" applyAlignment="1">
      <alignment horizontal="center" vertical="center"/>
    </xf>
    <xf numFmtId="0" fontId="2" fillId="0" borderId="15" xfId="0" applyFont="1" applyBorder="1" applyAlignment="1">
      <alignment horizontal="right" vertical="center"/>
    </xf>
    <xf numFmtId="0" fontId="2" fillId="0" borderId="5" xfId="0" applyFont="1" applyBorder="1" applyAlignment="1">
      <alignment horizontal="center"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righ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5" xfId="0" applyFont="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176" fontId="6" fillId="0" borderId="43" xfId="0" applyNumberFormat="1" applyFont="1" applyBorder="1" applyAlignment="1">
      <alignment horizontal="center" vertical="center"/>
    </xf>
    <xf numFmtId="176" fontId="6" fillId="0" borderId="44" xfId="0" applyNumberFormat="1" applyFont="1" applyBorder="1" applyAlignment="1">
      <alignment horizontal="center" vertical="center"/>
    </xf>
    <xf numFmtId="176" fontId="6" fillId="0" borderId="45" xfId="0" applyNumberFormat="1" applyFont="1" applyBorder="1" applyAlignment="1">
      <alignment horizontal="center" vertical="center"/>
    </xf>
    <xf numFmtId="176" fontId="0" fillId="0" borderId="55" xfId="0" applyNumberFormat="1" applyBorder="1" applyAlignment="1">
      <alignment horizontal="left" vertical="center"/>
    </xf>
    <xf numFmtId="176" fontId="0" fillId="0" borderId="56" xfId="0" applyNumberFormat="1" applyBorder="1" applyAlignment="1">
      <alignment horizontal="left" vertical="center"/>
    </xf>
    <xf numFmtId="176" fontId="0" fillId="0" borderId="58" xfId="0" applyNumberFormat="1" applyBorder="1" applyAlignment="1">
      <alignment horizontal="left" vertical="center"/>
    </xf>
    <xf numFmtId="176" fontId="0" fillId="0" borderId="59" xfId="0" applyNumberFormat="1" applyBorder="1" applyAlignment="1">
      <alignment horizontal="left" vertical="center"/>
    </xf>
    <xf numFmtId="176" fontId="0" fillId="0" borderId="52" xfId="0" applyNumberFormat="1" applyBorder="1" applyAlignment="1">
      <alignment horizontal="left" vertical="center"/>
    </xf>
    <xf numFmtId="176" fontId="0" fillId="0" borderId="61" xfId="0" applyNumberFormat="1" applyBorder="1" applyAlignment="1">
      <alignment horizontal="left" vertical="center"/>
    </xf>
    <xf numFmtId="176" fontId="0" fillId="0" borderId="55" xfId="0" applyNumberFormat="1" applyBorder="1" applyAlignment="1">
      <alignment horizontal="left" vertical="center" wrapText="1"/>
    </xf>
    <xf numFmtId="176" fontId="0" fillId="0" borderId="62" xfId="0" applyNumberFormat="1" applyBorder="1" applyAlignment="1">
      <alignment horizontal="left" vertical="center" wrapText="1"/>
    </xf>
    <xf numFmtId="176" fontId="0" fillId="0" borderId="65" xfId="0" applyNumberFormat="1" applyBorder="1" applyAlignment="1">
      <alignment horizontal="left" vertical="center"/>
    </xf>
    <xf numFmtId="176" fontId="0" fillId="0" borderId="66" xfId="0" applyNumberFormat="1" applyBorder="1" applyAlignment="1">
      <alignment horizontal="left" vertical="center"/>
    </xf>
    <xf numFmtId="176" fontId="0" fillId="0" borderId="62" xfId="0" applyNumberFormat="1" applyBorder="1" applyAlignment="1">
      <alignment horizontal="left" vertical="center"/>
    </xf>
    <xf numFmtId="176" fontId="0" fillId="0" borderId="63" xfId="0" applyNumberFormat="1" applyBorder="1" applyAlignment="1">
      <alignment horizontal="left" vertical="center"/>
    </xf>
    <xf numFmtId="176" fontId="6" fillId="0" borderId="46" xfId="0" applyNumberFormat="1" applyFont="1" applyBorder="1" applyAlignment="1">
      <alignment horizontal="center" vertical="center"/>
    </xf>
    <xf numFmtId="176" fontId="6" fillId="0" borderId="47" xfId="0" applyNumberFormat="1" applyFont="1" applyBorder="1" applyAlignment="1">
      <alignment horizontal="center" vertical="center"/>
    </xf>
    <xf numFmtId="176" fontId="6" fillId="0" borderId="48" xfId="0" applyNumberFormat="1" applyFont="1" applyBorder="1" applyAlignment="1">
      <alignment horizontal="center" vertical="center"/>
    </xf>
    <xf numFmtId="176" fontId="6" fillId="0" borderId="49" xfId="0" applyNumberFormat="1" applyFont="1" applyBorder="1" applyAlignment="1">
      <alignment horizontal="center" vertical="center"/>
    </xf>
    <xf numFmtId="176" fontId="6" fillId="0" borderId="50" xfId="0" applyNumberFormat="1" applyFont="1" applyBorder="1" applyAlignment="1">
      <alignment horizontal="center" vertical="center"/>
    </xf>
    <xf numFmtId="176" fontId="6" fillId="0" borderId="51" xfId="0" applyNumberFormat="1" applyFont="1" applyBorder="1" applyAlignment="1">
      <alignment horizontal="center" vertical="center"/>
    </xf>
    <xf numFmtId="176" fontId="6" fillId="0" borderId="0" xfId="0" applyNumberFormat="1" applyFont="1" applyBorder="1" applyAlignment="1">
      <alignment horizontal="center" vertical="center"/>
    </xf>
    <xf numFmtId="176" fontId="0" fillId="0" borderId="53" xfId="0" applyNumberFormat="1" applyBorder="1" applyAlignment="1">
      <alignment horizontal="left" vertical="center"/>
    </xf>
    <xf numFmtId="176" fontId="0" fillId="0" borderId="56" xfId="0" applyNumberFormat="1" applyBorder="1" applyAlignment="1">
      <alignment horizontal="left" vertical="center" wrapText="1"/>
    </xf>
    <xf numFmtId="49" fontId="0" fillId="0" borderId="0" xfId="0" applyNumberFormat="1" applyAlignment="1">
      <alignment horizontal="left" vertical="center"/>
    </xf>
    <xf numFmtId="176" fontId="0" fillId="0" borderId="0" xfId="0" applyNumberFormat="1" applyAlignment="1">
      <alignment horizontal="left" vertical="center"/>
    </xf>
    <xf numFmtId="176" fontId="0" fillId="3" borderId="53" xfId="0" applyNumberFormat="1" applyFill="1" applyBorder="1" applyAlignment="1">
      <alignment horizontal="center" vertical="center"/>
    </xf>
    <xf numFmtId="176" fontId="0" fillId="3" borderId="54" xfId="0" applyNumberFormat="1" applyFill="1" applyBorder="1" applyAlignment="1">
      <alignment horizontal="center" vertical="center"/>
    </xf>
    <xf numFmtId="176" fontId="0" fillId="0" borderId="56" xfId="0" applyNumberFormat="1" applyBorder="1" applyAlignment="1">
      <alignment horizontal="center" vertical="center"/>
    </xf>
    <xf numFmtId="176" fontId="3" fillId="0" borderId="0" xfId="0" applyNumberFormat="1" applyFont="1" applyAlignment="1">
      <alignment horizontal="center" vertical="center"/>
    </xf>
    <xf numFmtId="176" fontId="7" fillId="0" borderId="0" xfId="0" applyNumberFormat="1" applyFont="1" applyAlignment="1">
      <alignment horizontal="center" vertical="center"/>
    </xf>
    <xf numFmtId="176" fontId="8" fillId="0" borderId="0" xfId="0" applyNumberFormat="1" applyFont="1" applyAlignment="1">
      <alignment horizontal="center" vertical="center"/>
    </xf>
    <xf numFmtId="176" fontId="0" fillId="3" borderId="56" xfId="0" applyNumberFormat="1" applyFill="1" applyBorder="1" applyAlignment="1">
      <alignment horizontal="center" vertical="center"/>
    </xf>
    <xf numFmtId="176" fontId="0" fillId="3" borderId="57" xfId="0" applyNumberFormat="1" applyFill="1" applyBorder="1" applyAlignment="1">
      <alignment horizontal="center" vertical="center"/>
    </xf>
    <xf numFmtId="176" fontId="0" fillId="0" borderId="59" xfId="0" applyNumberFormat="1" applyBorder="1" applyAlignment="1">
      <alignment horizontal="center" vertical="center"/>
    </xf>
    <xf numFmtId="176" fontId="0" fillId="0" borderId="60" xfId="0" applyNumberFormat="1" applyBorder="1" applyAlignment="1">
      <alignment horizontal="center" vertical="center"/>
    </xf>
    <xf numFmtId="176" fontId="0" fillId="0" borderId="57" xfId="0" applyNumberFormat="1" applyBorder="1" applyAlignment="1">
      <alignment horizontal="center" vertical="center"/>
    </xf>
    <xf numFmtId="176" fontId="0" fillId="0" borderId="29" xfId="0" applyNumberFormat="1" applyBorder="1" applyAlignment="1">
      <alignment horizontal="center" vertical="center"/>
    </xf>
    <xf numFmtId="176" fontId="0" fillId="0" borderId="41" xfId="0" applyNumberFormat="1" applyBorder="1" applyAlignment="1">
      <alignment horizontal="center" vertical="center"/>
    </xf>
    <xf numFmtId="176" fontId="0" fillId="0" borderId="30" xfId="0" applyNumberFormat="1" applyBorder="1" applyAlignment="1">
      <alignment horizontal="center" vertical="center"/>
    </xf>
    <xf numFmtId="176" fontId="0" fillId="3" borderId="37" xfId="0" applyNumberFormat="1" applyFill="1" applyBorder="1" applyAlignment="1">
      <alignment horizontal="center" vertical="center"/>
    </xf>
    <xf numFmtId="176" fontId="0" fillId="3" borderId="36" xfId="0" applyNumberFormat="1" applyFill="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22"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1" xfId="0" applyNumberFormat="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38" xfId="0" applyNumberFormat="1" applyBorder="1" applyAlignment="1">
      <alignment horizontal="center" vertical="center"/>
    </xf>
    <xf numFmtId="176" fontId="0" fillId="0" borderId="33" xfId="0" applyNumberFormat="1" applyBorder="1" applyAlignment="1">
      <alignment horizontal="center" vertical="center"/>
    </xf>
    <xf numFmtId="176" fontId="6" fillId="0" borderId="0" xfId="0" applyNumberFormat="1" applyFont="1" applyAlignment="1">
      <alignment horizontal="center" vertical="center"/>
    </xf>
    <xf numFmtId="176" fontId="0" fillId="0" borderId="58" xfId="0" applyNumberFormat="1" applyBorder="1" applyAlignment="1">
      <alignment horizontal="center" vertical="center"/>
    </xf>
    <xf numFmtId="176" fontId="5" fillId="0" borderId="1"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0" fillId="0" borderId="0" xfId="0" applyNumberFormat="1" applyAlignment="1">
      <alignment horizontal="right" vertical="center"/>
    </xf>
    <xf numFmtId="176" fontId="0" fillId="0" borderId="12" xfId="0" applyNumberFormat="1" applyBorder="1" applyAlignment="1">
      <alignment horizontal="center" vertical="center"/>
    </xf>
    <xf numFmtId="176" fontId="0" fillId="0" borderId="10" xfId="0" applyNumberFormat="1" applyBorder="1" applyAlignment="1">
      <alignment horizontal="center" vertical="center"/>
    </xf>
    <xf numFmtId="176" fontId="0" fillId="3" borderId="69" xfId="0" applyNumberFormat="1" applyFill="1" applyBorder="1" applyAlignment="1">
      <alignment horizontal="center" vertical="center"/>
    </xf>
    <xf numFmtId="176" fontId="0" fillId="3" borderId="71" xfId="0" applyNumberFormat="1" applyFill="1" applyBorder="1" applyAlignment="1">
      <alignment horizontal="center" vertical="center"/>
    </xf>
    <xf numFmtId="176" fontId="0" fillId="3" borderId="70" xfId="0" applyNumberFormat="1" applyFill="1" applyBorder="1" applyAlignment="1">
      <alignment horizontal="center" vertical="center"/>
    </xf>
    <xf numFmtId="176" fontId="5" fillId="0" borderId="3" xfId="0" applyNumberFormat="1" applyFont="1" applyBorder="1" applyAlignment="1">
      <alignment horizontal="center" vertical="center"/>
    </xf>
    <xf numFmtId="176" fontId="0" fillId="0" borderId="0" xfId="0" applyNumberFormat="1" applyAlignment="1">
      <alignment horizontal="center" vertical="center"/>
    </xf>
    <xf numFmtId="177" fontId="0" fillId="0" borderId="4" xfId="0" applyNumberFormat="1" applyBorder="1" applyAlignment="1">
      <alignment horizontal="center" vertical="center"/>
    </xf>
    <xf numFmtId="177" fontId="0" fillId="0" borderId="6" xfId="0" applyNumberFormat="1" applyBorder="1" applyAlignment="1">
      <alignment horizontal="center" vertical="center"/>
    </xf>
    <xf numFmtId="176" fontId="0" fillId="0" borderId="65" xfId="0" applyNumberFormat="1" applyBorder="1" applyAlignment="1">
      <alignment horizontal="left" vertical="center" wrapText="1"/>
    </xf>
    <xf numFmtId="176" fontId="0" fillId="0" borderId="66" xfId="0" applyNumberFormat="1" applyBorder="1" applyAlignment="1">
      <alignment horizontal="left" vertical="center" wrapText="1"/>
    </xf>
    <xf numFmtId="49" fontId="10" fillId="0" borderId="0" xfId="0" applyNumberFormat="1"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1"/>
  <sheetViews>
    <sheetView workbookViewId="0">
      <selection activeCell="C10" sqref="C10"/>
    </sheetView>
  </sheetViews>
  <sheetFormatPr defaultRowHeight="18.75" x14ac:dyDescent="0.15"/>
  <cols>
    <col min="1" max="1" width="2.375" style="1" customWidth="1"/>
    <col min="2" max="2" width="40.375" style="2" bestFit="1" customWidth="1"/>
    <col min="3" max="3" width="47.25" style="1" customWidth="1"/>
    <col min="4" max="4" width="10.125" style="1" customWidth="1"/>
    <col min="5" max="5" width="12.5" style="1" customWidth="1"/>
    <col min="6" max="10" width="9" style="1"/>
    <col min="11" max="11" width="11.875" style="1" customWidth="1"/>
    <col min="12" max="16384" width="9" style="1"/>
  </cols>
  <sheetData>
    <row r="1" spans="2:11" ht="18.75" customHeight="1" x14ac:dyDescent="0.15">
      <c r="B1" s="101" t="s">
        <v>0</v>
      </c>
      <c r="C1" s="101"/>
      <c r="D1" s="101"/>
      <c r="E1" s="101"/>
      <c r="F1" s="101"/>
      <c r="G1" s="101"/>
      <c r="H1" s="101"/>
      <c r="I1" s="101"/>
      <c r="J1" s="101"/>
      <c r="K1" s="101"/>
    </row>
    <row r="2" spans="2:11" ht="18.75" customHeight="1" x14ac:dyDescent="0.15">
      <c r="B2" s="101"/>
      <c r="C2" s="101"/>
      <c r="D2" s="101"/>
      <c r="E2" s="101"/>
      <c r="F2" s="101"/>
      <c r="G2" s="101"/>
      <c r="H2" s="101"/>
      <c r="I2" s="101"/>
      <c r="J2" s="101"/>
      <c r="K2" s="101"/>
    </row>
    <row r="3" spans="2:11" ht="34.5" customHeight="1" x14ac:dyDescent="0.15">
      <c r="B3" s="102" t="s">
        <v>5</v>
      </c>
      <c r="C3" s="102"/>
      <c r="D3" s="102"/>
      <c r="E3" s="102"/>
      <c r="F3" s="102"/>
      <c r="G3" s="102"/>
      <c r="H3" s="102"/>
      <c r="I3" s="102"/>
      <c r="J3" s="102"/>
      <c r="K3" s="102"/>
    </row>
    <row r="4" spans="2:11" x14ac:dyDescent="0.15">
      <c r="B4" s="103" t="s">
        <v>6</v>
      </c>
      <c r="C4" s="103"/>
      <c r="D4" s="103"/>
      <c r="E4" s="103"/>
      <c r="F4" s="103"/>
      <c r="G4" s="103"/>
      <c r="H4" s="103"/>
      <c r="I4" s="103"/>
      <c r="J4" s="103"/>
      <c r="K4" s="103"/>
    </row>
    <row r="5" spans="2:11" ht="18.75" customHeight="1" x14ac:dyDescent="0.15">
      <c r="B5" s="98" t="s">
        <v>1</v>
      </c>
      <c r="C5" s="97" t="s">
        <v>17</v>
      </c>
      <c r="D5" s="110" t="s">
        <v>15</v>
      </c>
      <c r="E5" s="110"/>
      <c r="F5" s="110"/>
      <c r="G5" s="110"/>
      <c r="H5" s="97" t="s">
        <v>16</v>
      </c>
      <c r="I5" s="97"/>
      <c r="J5" s="97"/>
      <c r="K5" s="97"/>
    </row>
    <row r="6" spans="2:11" ht="18.75" customHeight="1" x14ac:dyDescent="0.15">
      <c r="B6" s="99"/>
      <c r="C6" s="97"/>
      <c r="D6" s="97" t="s">
        <v>23</v>
      </c>
      <c r="E6" s="97"/>
      <c r="F6" s="110" t="s">
        <v>24</v>
      </c>
      <c r="G6" s="110"/>
      <c r="H6" s="110" t="s">
        <v>23</v>
      </c>
      <c r="I6" s="110"/>
      <c r="J6" s="97" t="s">
        <v>24</v>
      </c>
      <c r="K6" s="97"/>
    </row>
    <row r="7" spans="2:11" ht="18.75" customHeight="1" x14ac:dyDescent="0.15">
      <c r="B7" s="99"/>
      <c r="C7" s="3" t="s">
        <v>22</v>
      </c>
      <c r="D7" s="97"/>
      <c r="E7" s="97"/>
      <c r="F7" s="97"/>
      <c r="G7" s="97"/>
      <c r="H7" s="97"/>
      <c r="I7" s="97"/>
      <c r="J7" s="97"/>
      <c r="K7" s="97"/>
    </row>
    <row r="8" spans="2:11" ht="37.5" x14ac:dyDescent="0.15">
      <c r="B8" s="99"/>
      <c r="C8" s="4" t="s">
        <v>19</v>
      </c>
      <c r="D8" s="97"/>
      <c r="E8" s="97"/>
      <c r="F8" s="97"/>
      <c r="G8" s="97"/>
      <c r="H8" s="97"/>
      <c r="I8" s="97"/>
      <c r="J8" s="97"/>
      <c r="K8" s="97"/>
    </row>
    <row r="9" spans="2:11" ht="18.75" customHeight="1" x14ac:dyDescent="0.15">
      <c r="B9" s="99"/>
      <c r="C9" s="4" t="s">
        <v>14</v>
      </c>
      <c r="D9" s="97"/>
      <c r="E9" s="97"/>
      <c r="F9" s="97"/>
      <c r="G9" s="97"/>
      <c r="H9" s="97"/>
      <c r="I9" s="97"/>
      <c r="J9" s="97"/>
      <c r="K9" s="97"/>
    </row>
    <row r="10" spans="2:11" x14ac:dyDescent="0.15">
      <c r="B10" s="99"/>
      <c r="C10" s="4" t="s">
        <v>18</v>
      </c>
      <c r="D10" s="97"/>
      <c r="E10" s="97"/>
      <c r="F10" s="97"/>
      <c r="G10" s="97"/>
      <c r="H10" s="97"/>
      <c r="I10" s="97"/>
      <c r="J10" s="97"/>
      <c r="K10" s="97"/>
    </row>
    <row r="11" spans="2:11" x14ac:dyDescent="0.15">
      <c r="B11" s="99"/>
      <c r="C11" s="5"/>
      <c r="D11" s="6"/>
      <c r="E11" s="6"/>
      <c r="F11" s="6"/>
      <c r="G11" s="6"/>
      <c r="H11" s="6"/>
      <c r="I11" s="6"/>
      <c r="J11" s="6"/>
      <c r="K11" s="6"/>
    </row>
    <row r="12" spans="2:11" ht="35.25" customHeight="1" x14ac:dyDescent="0.15">
      <c r="B12" s="99"/>
      <c r="C12" s="4" t="s">
        <v>26</v>
      </c>
      <c r="D12" s="97"/>
      <c r="E12" s="97"/>
      <c r="F12" s="97"/>
      <c r="G12" s="97"/>
      <c r="H12" s="97"/>
      <c r="I12" s="97"/>
      <c r="J12" s="97"/>
      <c r="K12" s="97"/>
    </row>
    <row r="13" spans="2:11" ht="37.5" x14ac:dyDescent="0.15">
      <c r="B13" s="99"/>
      <c r="C13" s="4" t="s">
        <v>20</v>
      </c>
      <c r="D13" s="97"/>
      <c r="E13" s="97"/>
      <c r="F13" s="97"/>
      <c r="G13" s="97"/>
      <c r="H13" s="97"/>
      <c r="I13" s="97"/>
      <c r="J13" s="97"/>
      <c r="K13" s="97"/>
    </row>
    <row r="14" spans="2:11" x14ac:dyDescent="0.15">
      <c r="B14" s="99"/>
      <c r="C14" s="4" t="s">
        <v>21</v>
      </c>
      <c r="D14" s="97"/>
      <c r="E14" s="97"/>
      <c r="F14" s="97"/>
      <c r="G14" s="97"/>
      <c r="H14" s="97"/>
      <c r="I14" s="97"/>
      <c r="J14" s="97"/>
      <c r="K14" s="97"/>
    </row>
    <row r="15" spans="2:11" ht="37.5" x14ac:dyDescent="0.15">
      <c r="B15" s="100"/>
      <c r="C15" s="4" t="s">
        <v>25</v>
      </c>
      <c r="D15" s="97"/>
      <c r="E15" s="97"/>
      <c r="F15" s="97"/>
      <c r="G15" s="97"/>
      <c r="H15" s="97"/>
      <c r="I15" s="97"/>
      <c r="J15" s="97"/>
      <c r="K15" s="97"/>
    </row>
    <row r="16" spans="2:11" x14ac:dyDescent="0.15">
      <c r="B16" s="108"/>
      <c r="C16" s="108"/>
      <c r="D16" s="108"/>
      <c r="E16" s="108"/>
      <c r="F16" s="108"/>
      <c r="G16" s="108"/>
      <c r="H16" s="108"/>
      <c r="I16" s="108"/>
      <c r="J16" s="108"/>
      <c r="K16" s="108"/>
    </row>
    <row r="17" spans="2:11" ht="42" customHeight="1" x14ac:dyDescent="0.15">
      <c r="B17" s="120" t="s">
        <v>2</v>
      </c>
      <c r="C17" s="111" t="s">
        <v>9</v>
      </c>
      <c r="D17" s="112"/>
      <c r="E17" s="112"/>
      <c r="F17" s="112"/>
      <c r="G17" s="112"/>
      <c r="H17" s="112"/>
      <c r="I17" s="112"/>
      <c r="J17" s="113"/>
      <c r="K17" s="7" t="s">
        <v>7</v>
      </c>
    </row>
    <row r="18" spans="2:11" x14ac:dyDescent="0.15">
      <c r="B18" s="120"/>
      <c r="C18" s="114" t="s">
        <v>11</v>
      </c>
      <c r="D18" s="115"/>
      <c r="E18" s="115"/>
      <c r="F18" s="115"/>
      <c r="G18" s="115"/>
      <c r="H18" s="115"/>
      <c r="I18" s="115"/>
      <c r="J18" s="115"/>
      <c r="K18" s="116"/>
    </row>
    <row r="19" spans="2:11" x14ac:dyDescent="0.15">
      <c r="B19" s="120"/>
      <c r="C19" s="111" t="s">
        <v>10</v>
      </c>
      <c r="D19" s="112"/>
      <c r="E19" s="112"/>
      <c r="F19" s="112"/>
      <c r="G19" s="112"/>
      <c r="H19" s="112"/>
      <c r="I19" s="112"/>
      <c r="J19" s="112"/>
      <c r="K19" s="117"/>
    </row>
    <row r="20" spans="2:11" x14ac:dyDescent="0.15">
      <c r="B20" s="120"/>
      <c r="C20" s="114" t="s">
        <v>12</v>
      </c>
      <c r="D20" s="115"/>
      <c r="E20" s="115"/>
      <c r="F20" s="115"/>
      <c r="G20" s="115"/>
      <c r="H20" s="115"/>
      <c r="I20" s="115"/>
      <c r="J20" s="115"/>
      <c r="K20" s="118"/>
    </row>
    <row r="21" spans="2:11" x14ac:dyDescent="0.15">
      <c r="B21" s="121"/>
      <c r="C21" s="121"/>
      <c r="D21" s="121"/>
      <c r="E21" s="121"/>
      <c r="F21" s="121"/>
      <c r="G21" s="121"/>
      <c r="H21" s="121"/>
      <c r="I21" s="121"/>
      <c r="J21" s="121"/>
      <c r="K21" s="121"/>
    </row>
    <row r="22" spans="2:11" ht="18.75" customHeight="1" x14ac:dyDescent="0.15">
      <c r="B22" s="98" t="s">
        <v>3</v>
      </c>
      <c r="C22" s="124" t="s">
        <v>27</v>
      </c>
      <c r="D22" s="125"/>
      <c r="E22" s="125"/>
      <c r="F22" s="125"/>
      <c r="G22" s="125"/>
      <c r="H22" s="125"/>
      <c r="I22" s="125"/>
      <c r="J22" s="125"/>
      <c r="K22" s="126"/>
    </row>
    <row r="23" spans="2:11" x14ac:dyDescent="0.15">
      <c r="B23" s="99"/>
      <c r="C23" s="127"/>
      <c r="D23" s="128"/>
      <c r="E23" s="128"/>
      <c r="F23" s="128"/>
      <c r="G23" s="128"/>
      <c r="H23" s="128"/>
      <c r="I23" s="128"/>
      <c r="J23" s="128"/>
      <c r="K23" s="129"/>
    </row>
    <row r="24" spans="2:11" x14ac:dyDescent="0.15">
      <c r="B24" s="99"/>
      <c r="C24" s="104"/>
      <c r="D24" s="105"/>
      <c r="E24" s="105"/>
      <c r="F24" s="105"/>
      <c r="G24" s="105"/>
      <c r="H24" s="105"/>
      <c r="I24" s="105"/>
      <c r="J24" s="105"/>
      <c r="K24" s="106"/>
    </row>
    <row r="25" spans="2:11" x14ac:dyDescent="0.15">
      <c r="B25" s="100"/>
      <c r="C25" s="107"/>
      <c r="D25" s="108"/>
      <c r="E25" s="108"/>
      <c r="F25" s="108"/>
      <c r="G25" s="108"/>
      <c r="H25" s="108"/>
      <c r="I25" s="108"/>
      <c r="J25" s="108"/>
      <c r="K25" s="109"/>
    </row>
    <row r="26" spans="2:11" x14ac:dyDescent="0.15">
      <c r="B26" s="121"/>
      <c r="C26" s="121"/>
      <c r="D26" s="121"/>
      <c r="E26" s="121"/>
      <c r="F26" s="121"/>
      <c r="G26" s="121"/>
      <c r="H26" s="121"/>
      <c r="I26" s="121"/>
      <c r="J26" s="121"/>
      <c r="K26" s="121"/>
    </row>
    <row r="27" spans="2:11" x14ac:dyDescent="0.15">
      <c r="B27" s="120" t="s">
        <v>4</v>
      </c>
      <c r="C27" s="114" t="s">
        <v>13</v>
      </c>
      <c r="D27" s="115"/>
      <c r="E27" s="115"/>
      <c r="F27" s="115"/>
      <c r="G27" s="115"/>
      <c r="H27" s="115"/>
      <c r="I27" s="115"/>
      <c r="J27" s="115"/>
      <c r="K27" s="119"/>
    </row>
    <row r="28" spans="2:11" x14ac:dyDescent="0.15">
      <c r="B28" s="120"/>
      <c r="C28" s="104"/>
      <c r="D28" s="105"/>
      <c r="E28" s="105"/>
      <c r="F28" s="105"/>
      <c r="G28" s="105"/>
      <c r="H28" s="105"/>
      <c r="I28" s="105"/>
      <c r="J28" s="105"/>
      <c r="K28" s="106"/>
    </row>
    <row r="29" spans="2:11" x14ac:dyDescent="0.15">
      <c r="B29" s="120"/>
      <c r="C29" s="122"/>
      <c r="D29" s="102"/>
      <c r="E29" s="102"/>
      <c r="F29" s="102"/>
      <c r="G29" s="102"/>
      <c r="H29" s="102"/>
      <c r="I29" s="102"/>
      <c r="J29" s="102"/>
      <c r="K29" s="123"/>
    </row>
    <row r="30" spans="2:11" x14ac:dyDescent="0.15">
      <c r="B30" s="120"/>
      <c r="C30" s="107"/>
      <c r="D30" s="108"/>
      <c r="E30" s="108"/>
      <c r="F30" s="108"/>
      <c r="G30" s="108"/>
      <c r="H30" s="108"/>
      <c r="I30" s="108"/>
      <c r="J30" s="108"/>
      <c r="K30" s="109"/>
    </row>
    <row r="31" spans="2:11" x14ac:dyDescent="0.15">
      <c r="B31" s="96" t="s">
        <v>8</v>
      </c>
      <c r="C31" s="96"/>
      <c r="D31" s="96"/>
      <c r="E31" s="96"/>
      <c r="F31" s="96"/>
      <c r="G31" s="96"/>
      <c r="H31" s="96"/>
      <c r="I31" s="96"/>
      <c r="J31" s="96"/>
      <c r="K31" s="96"/>
    </row>
  </sheetData>
  <mergeCells count="59">
    <mergeCell ref="B16:K16"/>
    <mergeCell ref="D9:E9"/>
    <mergeCell ref="C27:K27"/>
    <mergeCell ref="B17:B20"/>
    <mergeCell ref="B27:B30"/>
    <mergeCell ref="B21:K21"/>
    <mergeCell ref="B26:K26"/>
    <mergeCell ref="C28:K30"/>
    <mergeCell ref="C22:K23"/>
    <mergeCell ref="D10:E10"/>
    <mergeCell ref="D12:E12"/>
    <mergeCell ref="D13:E13"/>
    <mergeCell ref="D14:E14"/>
    <mergeCell ref="D15:E15"/>
    <mergeCell ref="F15:G15"/>
    <mergeCell ref="H10:I10"/>
    <mergeCell ref="H7:I7"/>
    <mergeCell ref="J7:K7"/>
    <mergeCell ref="H8:I8"/>
    <mergeCell ref="J8:K8"/>
    <mergeCell ref="H9:I9"/>
    <mergeCell ref="J9:K9"/>
    <mergeCell ref="F7:G7"/>
    <mergeCell ref="F8:G8"/>
    <mergeCell ref="F9:G9"/>
    <mergeCell ref="F10:G10"/>
    <mergeCell ref="F12:G12"/>
    <mergeCell ref="B1:K2"/>
    <mergeCell ref="B3:K3"/>
    <mergeCell ref="B4:K4"/>
    <mergeCell ref="C24:K25"/>
    <mergeCell ref="B22:B25"/>
    <mergeCell ref="C5:C6"/>
    <mergeCell ref="D5:G5"/>
    <mergeCell ref="D6:E6"/>
    <mergeCell ref="F6:G6"/>
    <mergeCell ref="H5:K5"/>
    <mergeCell ref="H6:I6"/>
    <mergeCell ref="C17:J17"/>
    <mergeCell ref="C18:J18"/>
    <mergeCell ref="C19:J19"/>
    <mergeCell ref="C20:J20"/>
    <mergeCell ref="K18:K20"/>
    <mergeCell ref="B31:K31"/>
    <mergeCell ref="J6:K6"/>
    <mergeCell ref="D7:E7"/>
    <mergeCell ref="D8:E8"/>
    <mergeCell ref="B5:B15"/>
    <mergeCell ref="H15:I15"/>
    <mergeCell ref="J15:K15"/>
    <mergeCell ref="J10:K10"/>
    <mergeCell ref="H12:I12"/>
    <mergeCell ref="J12:K12"/>
    <mergeCell ref="H13:I13"/>
    <mergeCell ref="J13:K13"/>
    <mergeCell ref="H14:I14"/>
    <mergeCell ref="J14:K14"/>
    <mergeCell ref="F13:G13"/>
    <mergeCell ref="F14:G14"/>
  </mergeCells>
  <phoneticPr fontId="1"/>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26"/>
  <sheetViews>
    <sheetView tabSelected="1" view="pageBreakPreview" zoomScale="80" zoomScaleNormal="100" zoomScaleSheetLayoutView="80" workbookViewId="0">
      <selection activeCell="M122" sqref="M122:O122"/>
    </sheetView>
  </sheetViews>
  <sheetFormatPr defaultRowHeight="13.5" x14ac:dyDescent="0.15"/>
  <cols>
    <col min="1" max="1" width="12.75" style="8" customWidth="1"/>
    <col min="2" max="2" width="14.25" style="11" customWidth="1"/>
    <col min="3" max="3" width="23.875" style="8" customWidth="1"/>
    <col min="4" max="10" width="9" style="8"/>
    <col min="11" max="11" width="8.5" style="8" bestFit="1" customWidth="1"/>
    <col min="12" max="12" width="10" style="56" bestFit="1" customWidth="1"/>
    <col min="13" max="14" width="13.125" style="8" bestFit="1" customWidth="1"/>
    <col min="15" max="16384" width="9" style="8"/>
  </cols>
  <sheetData>
    <row r="1" spans="2:18" x14ac:dyDescent="0.15">
      <c r="B1" s="159" t="s">
        <v>68</v>
      </c>
      <c r="C1" s="159"/>
      <c r="D1" s="159"/>
      <c r="E1" s="159"/>
      <c r="F1" s="159"/>
      <c r="G1" s="159"/>
      <c r="H1" s="159"/>
      <c r="I1" s="159"/>
      <c r="J1" s="159"/>
      <c r="K1" s="159"/>
      <c r="L1" s="159"/>
      <c r="M1" s="159"/>
      <c r="N1" s="159"/>
      <c r="O1" s="159"/>
    </row>
    <row r="2" spans="2:18" x14ac:dyDescent="0.15">
      <c r="B2" s="159"/>
      <c r="C2" s="159"/>
      <c r="D2" s="159"/>
      <c r="E2" s="159"/>
      <c r="F2" s="159"/>
      <c r="G2" s="159"/>
      <c r="H2" s="159"/>
      <c r="I2" s="159"/>
      <c r="J2" s="159"/>
      <c r="K2" s="159"/>
      <c r="L2" s="159"/>
      <c r="M2" s="159"/>
      <c r="N2" s="159"/>
      <c r="O2" s="159"/>
    </row>
    <row r="3" spans="2:18" ht="18" thickBot="1" x14ac:dyDescent="0.2">
      <c r="B3" s="160" t="s">
        <v>63</v>
      </c>
      <c r="C3" s="161"/>
      <c r="D3" s="161"/>
      <c r="E3" s="161"/>
      <c r="F3" s="161"/>
      <c r="G3" s="161"/>
      <c r="H3" s="161"/>
      <c r="I3" s="161"/>
      <c r="J3" s="161"/>
      <c r="K3" s="161"/>
      <c r="L3" s="161"/>
      <c r="M3" s="161"/>
      <c r="N3" s="161"/>
      <c r="O3" s="161"/>
    </row>
    <row r="4" spans="2:18" ht="15" thickTop="1" thickBot="1" x14ac:dyDescent="0.2">
      <c r="O4" s="95" t="s">
        <v>61</v>
      </c>
    </row>
    <row r="5" spans="2:18" ht="14.25" customHeight="1" thickTop="1" thickBot="1" x14ac:dyDescent="0.2"/>
    <row r="6" spans="2:18" ht="15" thickBot="1" x14ac:dyDescent="0.2">
      <c r="B6" s="130" t="s">
        <v>29</v>
      </c>
      <c r="C6" s="131"/>
      <c r="D6" s="131"/>
      <c r="E6" s="131"/>
      <c r="F6" s="131"/>
      <c r="G6" s="131"/>
      <c r="H6" s="131"/>
      <c r="I6" s="131"/>
      <c r="J6" s="131"/>
      <c r="K6" s="131"/>
      <c r="L6" s="131"/>
      <c r="M6" s="131"/>
      <c r="N6" s="131"/>
      <c r="O6" s="132"/>
      <c r="P6" s="10"/>
      <c r="Q6" s="10"/>
    </row>
    <row r="7" spans="2:18" ht="14.25" thickBot="1" x14ac:dyDescent="0.2">
      <c r="B7" s="11" t="s">
        <v>28</v>
      </c>
      <c r="D7" s="177"/>
      <c r="E7" s="178"/>
      <c r="F7" s="178"/>
      <c r="G7" s="178"/>
      <c r="H7" s="178"/>
      <c r="I7" s="178"/>
      <c r="J7" s="178"/>
      <c r="K7" s="179"/>
    </row>
    <row r="8" spans="2:18" ht="14.25" thickBot="1" x14ac:dyDescent="0.2">
      <c r="D8" s="180" t="s">
        <v>67</v>
      </c>
      <c r="E8" s="175"/>
      <c r="F8" s="175"/>
      <c r="G8" s="175"/>
      <c r="H8" s="175"/>
      <c r="I8" s="175"/>
      <c r="J8" s="175"/>
      <c r="K8" s="176"/>
      <c r="O8" s="10"/>
      <c r="P8" s="10"/>
      <c r="Q8" s="10"/>
      <c r="R8" s="10"/>
    </row>
    <row r="9" spans="2:18" ht="14.25" thickBot="1" x14ac:dyDescent="0.2">
      <c r="B9" s="11" t="s">
        <v>30</v>
      </c>
      <c r="C9" s="39" t="s">
        <v>38</v>
      </c>
      <c r="D9" s="181">
        <v>2500</v>
      </c>
      <c r="E9" s="182"/>
      <c r="F9" s="182">
        <v>5000</v>
      </c>
      <c r="G9" s="182"/>
      <c r="H9" s="182">
        <v>10000</v>
      </c>
      <c r="I9" s="182"/>
      <c r="J9" s="182">
        <v>20000</v>
      </c>
      <c r="K9" s="183"/>
    </row>
    <row r="10" spans="2:18" x14ac:dyDescent="0.15">
      <c r="B10" s="11" t="s">
        <v>31</v>
      </c>
      <c r="C10" s="40">
        <v>2308</v>
      </c>
      <c r="D10" s="180">
        <v>2310</v>
      </c>
      <c r="E10" s="175"/>
      <c r="F10" s="175">
        <v>2310</v>
      </c>
      <c r="G10" s="175"/>
      <c r="H10" s="175">
        <v>2310</v>
      </c>
      <c r="I10" s="175"/>
      <c r="J10" s="175">
        <v>2310</v>
      </c>
      <c r="K10" s="176"/>
    </row>
    <row r="11" spans="2:18" x14ac:dyDescent="0.15">
      <c r="B11" s="11" t="s">
        <v>32</v>
      </c>
      <c r="C11" s="40">
        <v>4523</v>
      </c>
      <c r="D11" s="172">
        <v>190</v>
      </c>
      <c r="E11" s="173"/>
      <c r="F11" s="173">
        <v>2690</v>
      </c>
      <c r="G11" s="173"/>
      <c r="H11" s="173">
        <v>4520</v>
      </c>
      <c r="I11" s="173"/>
      <c r="J11" s="173">
        <v>4520</v>
      </c>
      <c r="K11" s="174"/>
    </row>
    <row r="12" spans="2:18" x14ac:dyDescent="0.15">
      <c r="B12" s="11" t="s">
        <v>33</v>
      </c>
      <c r="C12" s="40">
        <v>2308</v>
      </c>
      <c r="D12" s="172">
        <v>0</v>
      </c>
      <c r="E12" s="173"/>
      <c r="F12" s="173">
        <v>0</v>
      </c>
      <c r="G12" s="173"/>
      <c r="H12" s="173">
        <v>2310</v>
      </c>
      <c r="I12" s="173"/>
      <c r="J12" s="173">
        <v>2310</v>
      </c>
      <c r="K12" s="174"/>
    </row>
    <row r="13" spans="2:18" x14ac:dyDescent="0.15">
      <c r="B13" s="11" t="s">
        <v>34</v>
      </c>
      <c r="C13" s="40">
        <v>2308</v>
      </c>
      <c r="D13" s="172">
        <v>0</v>
      </c>
      <c r="E13" s="173"/>
      <c r="F13" s="173">
        <v>0</v>
      </c>
      <c r="G13" s="173"/>
      <c r="H13" s="173">
        <v>860</v>
      </c>
      <c r="I13" s="173"/>
      <c r="J13" s="173">
        <v>860</v>
      </c>
      <c r="K13" s="174"/>
    </row>
    <row r="14" spans="2:18" x14ac:dyDescent="0.15">
      <c r="B14" s="11" t="s">
        <v>35</v>
      </c>
      <c r="C14" s="40">
        <v>4523</v>
      </c>
      <c r="D14" s="172">
        <v>0</v>
      </c>
      <c r="E14" s="173"/>
      <c r="F14" s="173">
        <v>0</v>
      </c>
      <c r="G14" s="173"/>
      <c r="H14" s="173">
        <v>0</v>
      </c>
      <c r="I14" s="173"/>
      <c r="J14" s="173">
        <v>0</v>
      </c>
      <c r="K14" s="174"/>
    </row>
    <row r="15" spans="2:18" x14ac:dyDescent="0.15">
      <c r="B15" s="11" t="s">
        <v>36</v>
      </c>
      <c r="C15" s="40">
        <v>2608</v>
      </c>
      <c r="D15" s="172">
        <v>0</v>
      </c>
      <c r="E15" s="173"/>
      <c r="F15" s="173">
        <v>0</v>
      </c>
      <c r="G15" s="173"/>
      <c r="H15" s="173">
        <v>0</v>
      </c>
      <c r="I15" s="173"/>
      <c r="J15" s="173">
        <v>0</v>
      </c>
      <c r="K15" s="174"/>
    </row>
    <row r="16" spans="2:18" ht="14.25" thickBot="1" x14ac:dyDescent="0.2">
      <c r="B16" s="11" t="s">
        <v>37</v>
      </c>
      <c r="C16" s="41">
        <v>2608</v>
      </c>
      <c r="D16" s="167">
        <v>0</v>
      </c>
      <c r="E16" s="168"/>
      <c r="F16" s="168">
        <v>0</v>
      </c>
      <c r="G16" s="168"/>
      <c r="H16" s="168">
        <v>0</v>
      </c>
      <c r="I16" s="168"/>
      <c r="J16" s="168">
        <v>0</v>
      </c>
      <c r="K16" s="169"/>
    </row>
    <row r="17" spans="2:22" ht="15" thickTop="1" thickBot="1" x14ac:dyDescent="0.2">
      <c r="C17" s="42" t="s">
        <v>41</v>
      </c>
      <c r="D17" s="170">
        <v>2500</v>
      </c>
      <c r="E17" s="170"/>
      <c r="F17" s="170">
        <v>5000</v>
      </c>
      <c r="G17" s="170"/>
      <c r="H17" s="170">
        <v>10000</v>
      </c>
      <c r="I17" s="170"/>
      <c r="J17" s="170">
        <v>10000</v>
      </c>
      <c r="K17" s="171"/>
    </row>
    <row r="18" spans="2:22" s="46" customFormat="1" x14ac:dyDescent="0.15">
      <c r="B18" s="43"/>
      <c r="C18" s="44"/>
      <c r="D18" s="45"/>
      <c r="E18" s="45"/>
      <c r="F18" s="45"/>
      <c r="G18" s="45"/>
      <c r="H18" s="45"/>
      <c r="I18" s="45"/>
      <c r="J18" s="45"/>
      <c r="K18" s="45"/>
      <c r="L18" s="58"/>
      <c r="M18" s="59"/>
      <c r="N18" s="59"/>
    </row>
    <row r="19" spans="2:22" x14ac:dyDescent="0.15">
      <c r="C19" s="81" t="s">
        <v>39</v>
      </c>
      <c r="D19" s="156">
        <f>D22-10000</f>
        <v>201860</v>
      </c>
      <c r="E19" s="156"/>
      <c r="F19" s="156">
        <v>201860</v>
      </c>
      <c r="G19" s="156"/>
      <c r="H19" s="156">
        <v>201860</v>
      </c>
      <c r="I19" s="156"/>
      <c r="J19" s="156">
        <v>201860</v>
      </c>
      <c r="K19" s="157"/>
      <c r="L19" s="154" t="s">
        <v>58</v>
      </c>
      <c r="M19" s="154"/>
      <c r="N19" s="154"/>
      <c r="O19" s="154"/>
    </row>
    <row r="20" spans="2:22" ht="27" x14ac:dyDescent="0.15">
      <c r="C20" s="82" t="s">
        <v>64</v>
      </c>
      <c r="D20" s="158">
        <f>$D$19-$D$22*0.7</f>
        <v>53558</v>
      </c>
      <c r="E20" s="158"/>
      <c r="F20" s="158">
        <f t="shared" ref="F20" si="0">$D$19-$D$22*0.7</f>
        <v>53558</v>
      </c>
      <c r="G20" s="158"/>
      <c r="H20" s="158">
        <f t="shared" ref="H20" si="1">$D$19-$D$22*0.7</f>
        <v>53558</v>
      </c>
      <c r="I20" s="158"/>
      <c r="J20" s="158">
        <f t="shared" ref="J20" si="2">$D$19-$D$22*0.7</f>
        <v>53558</v>
      </c>
      <c r="K20" s="166"/>
      <c r="L20" s="154" t="s">
        <v>55</v>
      </c>
      <c r="M20" s="154"/>
      <c r="N20" s="154"/>
      <c r="O20" s="154"/>
    </row>
    <row r="21" spans="2:22" ht="27" x14ac:dyDescent="0.15">
      <c r="C21" s="82" t="s">
        <v>65</v>
      </c>
      <c r="D21" s="162">
        <f>$D$22-D19-D17</f>
        <v>7500</v>
      </c>
      <c r="E21" s="162"/>
      <c r="F21" s="162">
        <f t="shared" ref="F21" si="3">$D$22-F19-F17</f>
        <v>5000</v>
      </c>
      <c r="G21" s="162"/>
      <c r="H21" s="162">
        <f t="shared" ref="H21" si="4">$D$22-H19-H17</f>
        <v>0</v>
      </c>
      <c r="I21" s="162"/>
      <c r="J21" s="162">
        <f t="shared" ref="J21" si="5">$D$22-J19-J17</f>
        <v>0</v>
      </c>
      <c r="K21" s="163"/>
      <c r="L21" s="154" t="s">
        <v>57</v>
      </c>
      <c r="M21" s="154"/>
      <c r="N21" s="154"/>
      <c r="O21" s="154"/>
    </row>
    <row r="22" spans="2:22" x14ac:dyDescent="0.15">
      <c r="C22" s="84" t="s">
        <v>40</v>
      </c>
      <c r="D22" s="164">
        <f>SUM(C10:C16)*10</f>
        <v>211860</v>
      </c>
      <c r="E22" s="164"/>
      <c r="F22" s="164"/>
      <c r="G22" s="164"/>
      <c r="H22" s="164"/>
      <c r="I22" s="164"/>
      <c r="J22" s="164"/>
      <c r="K22" s="165"/>
      <c r="O22" s="10"/>
      <c r="P22" s="10"/>
      <c r="Q22" s="10"/>
      <c r="R22" s="10"/>
      <c r="S22" s="10"/>
      <c r="T22" s="10"/>
      <c r="U22" s="10"/>
      <c r="V22" s="10"/>
    </row>
    <row r="23" spans="2:22" x14ac:dyDescent="0.15">
      <c r="D23" s="9"/>
      <c r="E23" s="9"/>
      <c r="F23" s="9"/>
      <c r="G23" s="9"/>
      <c r="H23" s="9"/>
      <c r="I23" s="9"/>
      <c r="J23" s="9"/>
      <c r="K23" s="9"/>
      <c r="O23" s="10"/>
      <c r="P23" s="10"/>
      <c r="Q23" s="10"/>
      <c r="R23" s="10"/>
      <c r="S23" s="10"/>
      <c r="T23" s="10"/>
      <c r="U23" s="10"/>
      <c r="V23" s="10"/>
    </row>
    <row r="24" spans="2:22" ht="14.25" thickBot="1" x14ac:dyDescent="0.2">
      <c r="B24" s="11" t="s">
        <v>54</v>
      </c>
      <c r="D24" s="177"/>
      <c r="E24" s="178"/>
      <c r="F24" s="178"/>
      <c r="G24" s="178"/>
      <c r="H24" s="178"/>
      <c r="I24" s="178"/>
      <c r="J24" s="178"/>
      <c r="K24" s="179"/>
    </row>
    <row r="25" spans="2:22" ht="14.25" thickBot="1" x14ac:dyDescent="0.2">
      <c r="D25" s="180" t="s">
        <v>67</v>
      </c>
      <c r="E25" s="175"/>
      <c r="F25" s="175"/>
      <c r="G25" s="175"/>
      <c r="H25" s="175"/>
      <c r="I25" s="175"/>
      <c r="J25" s="175"/>
      <c r="K25" s="176"/>
      <c r="O25" s="10"/>
      <c r="P25" s="10"/>
      <c r="Q25" s="10"/>
      <c r="R25" s="10"/>
    </row>
    <row r="26" spans="2:22" ht="14.25" thickBot="1" x14ac:dyDescent="0.2">
      <c r="B26" s="11" t="s">
        <v>30</v>
      </c>
      <c r="C26" s="39" t="s">
        <v>38</v>
      </c>
      <c r="D26" s="181">
        <v>2500</v>
      </c>
      <c r="E26" s="182"/>
      <c r="F26" s="182">
        <v>5000</v>
      </c>
      <c r="G26" s="182"/>
      <c r="H26" s="182">
        <v>10000</v>
      </c>
      <c r="I26" s="182"/>
      <c r="J26" s="182">
        <v>20000</v>
      </c>
      <c r="K26" s="183"/>
    </row>
    <row r="27" spans="2:22" x14ac:dyDescent="0.15">
      <c r="B27" s="11" t="s">
        <v>31</v>
      </c>
      <c r="C27" s="40">
        <v>4523</v>
      </c>
      <c r="D27" s="180">
        <v>2500</v>
      </c>
      <c r="E27" s="175"/>
      <c r="F27" s="175">
        <v>4520</v>
      </c>
      <c r="G27" s="175"/>
      <c r="H27" s="175">
        <v>4520</v>
      </c>
      <c r="I27" s="175"/>
      <c r="J27" s="175">
        <v>4520</v>
      </c>
      <c r="K27" s="176"/>
    </row>
    <row r="28" spans="2:22" x14ac:dyDescent="0.15">
      <c r="B28" s="11" t="s">
        <v>32</v>
      </c>
      <c r="C28" s="40">
        <v>2608</v>
      </c>
      <c r="D28" s="172">
        <v>0</v>
      </c>
      <c r="E28" s="173"/>
      <c r="F28" s="173">
        <v>480</v>
      </c>
      <c r="G28" s="173"/>
      <c r="H28" s="173">
        <v>4610</v>
      </c>
      <c r="I28" s="173"/>
      <c r="J28" s="173">
        <v>4610</v>
      </c>
      <c r="K28" s="174"/>
    </row>
    <row r="29" spans="2:22" x14ac:dyDescent="0.15">
      <c r="B29" s="11" t="s">
        <v>33</v>
      </c>
      <c r="C29" s="40">
        <v>2308</v>
      </c>
      <c r="D29" s="172">
        <v>0</v>
      </c>
      <c r="E29" s="173"/>
      <c r="F29" s="173">
        <v>0</v>
      </c>
      <c r="G29" s="173"/>
      <c r="H29" s="173">
        <v>2310</v>
      </c>
      <c r="I29" s="173"/>
      <c r="J29" s="173">
        <v>2310</v>
      </c>
      <c r="K29" s="174"/>
    </row>
    <row r="30" spans="2:22" x14ac:dyDescent="0.15">
      <c r="B30" s="11" t="s">
        <v>34</v>
      </c>
      <c r="C30" s="40">
        <v>4523</v>
      </c>
      <c r="D30" s="172">
        <v>0</v>
      </c>
      <c r="E30" s="173"/>
      <c r="F30" s="173">
        <v>0</v>
      </c>
      <c r="G30" s="173"/>
      <c r="H30" s="173">
        <v>530</v>
      </c>
      <c r="I30" s="173"/>
      <c r="J30" s="173">
        <v>530</v>
      </c>
      <c r="K30" s="174"/>
    </row>
    <row r="31" spans="2:22" x14ac:dyDescent="0.15">
      <c r="B31" s="11" t="s">
        <v>35</v>
      </c>
      <c r="C31" s="40">
        <v>2608</v>
      </c>
      <c r="D31" s="172">
        <v>0</v>
      </c>
      <c r="E31" s="173"/>
      <c r="F31" s="173">
        <v>0</v>
      </c>
      <c r="G31" s="173"/>
      <c r="H31" s="173">
        <v>0</v>
      </c>
      <c r="I31" s="173"/>
      <c r="J31" s="173">
        <v>0</v>
      </c>
      <c r="K31" s="174"/>
    </row>
    <row r="32" spans="2:22" x14ac:dyDescent="0.15">
      <c r="B32" s="11" t="s">
        <v>36</v>
      </c>
      <c r="C32" s="40">
        <v>2308</v>
      </c>
      <c r="D32" s="172">
        <v>0</v>
      </c>
      <c r="E32" s="173"/>
      <c r="F32" s="173">
        <v>0</v>
      </c>
      <c r="G32" s="173"/>
      <c r="H32" s="173">
        <v>0</v>
      </c>
      <c r="I32" s="173"/>
      <c r="J32" s="173">
        <v>0</v>
      </c>
      <c r="K32" s="174"/>
    </row>
    <row r="33" spans="2:22" ht="14.25" thickBot="1" x14ac:dyDescent="0.2">
      <c r="B33" s="11" t="s">
        <v>37</v>
      </c>
      <c r="C33" s="41">
        <v>4523</v>
      </c>
      <c r="D33" s="167">
        <v>0</v>
      </c>
      <c r="E33" s="168"/>
      <c r="F33" s="168">
        <v>0</v>
      </c>
      <c r="G33" s="168"/>
      <c r="H33" s="168">
        <v>0</v>
      </c>
      <c r="I33" s="168"/>
      <c r="J33" s="168">
        <v>0</v>
      </c>
      <c r="K33" s="169"/>
    </row>
    <row r="34" spans="2:22" ht="15" thickTop="1" thickBot="1" x14ac:dyDescent="0.2">
      <c r="C34" s="42" t="s">
        <v>41</v>
      </c>
      <c r="D34" s="170">
        <v>2500</v>
      </c>
      <c r="E34" s="170"/>
      <c r="F34" s="170">
        <v>5000</v>
      </c>
      <c r="G34" s="170"/>
      <c r="H34" s="170">
        <v>10000</v>
      </c>
      <c r="I34" s="170"/>
      <c r="J34" s="170">
        <v>10000</v>
      </c>
      <c r="K34" s="171"/>
    </row>
    <row r="35" spans="2:22" s="46" customFormat="1" x14ac:dyDescent="0.15">
      <c r="B35" s="43"/>
      <c r="C35" s="44"/>
      <c r="D35" s="45"/>
      <c r="E35" s="45"/>
      <c r="F35" s="45"/>
      <c r="G35" s="45"/>
      <c r="H35" s="45"/>
      <c r="I35" s="45"/>
      <c r="J35" s="45"/>
      <c r="K35" s="45"/>
      <c r="L35" s="57"/>
    </row>
    <row r="36" spans="2:22" x14ac:dyDescent="0.15">
      <c r="C36" s="81" t="s">
        <v>39</v>
      </c>
      <c r="D36" s="156">
        <f>$D$39-10000</f>
        <v>224010</v>
      </c>
      <c r="E36" s="156"/>
      <c r="F36" s="156">
        <f t="shared" ref="F36" si="6">$D$39-10000</f>
        <v>224010</v>
      </c>
      <c r="G36" s="156"/>
      <c r="H36" s="156">
        <f t="shared" ref="H36" si="7">$D$39-10000</f>
        <v>224010</v>
      </c>
      <c r="I36" s="156"/>
      <c r="J36" s="156">
        <f t="shared" ref="J36" si="8">$D$39-10000</f>
        <v>224010</v>
      </c>
      <c r="K36" s="157"/>
      <c r="L36" s="154" t="s">
        <v>58</v>
      </c>
      <c r="M36" s="154"/>
      <c r="N36" s="154"/>
      <c r="O36" s="154"/>
    </row>
    <row r="37" spans="2:22" ht="27" x14ac:dyDescent="0.15">
      <c r="C37" s="82" t="s">
        <v>64</v>
      </c>
      <c r="D37" s="158">
        <f>D36-$D$39*0.7</f>
        <v>60203</v>
      </c>
      <c r="E37" s="158"/>
      <c r="F37" s="158">
        <f t="shared" ref="F37" si="9">F36-$D$39*0.7</f>
        <v>60203</v>
      </c>
      <c r="G37" s="158"/>
      <c r="H37" s="158">
        <f t="shared" ref="H37" si="10">H36-$D$39*0.7</f>
        <v>60203</v>
      </c>
      <c r="I37" s="158"/>
      <c r="J37" s="158">
        <f t="shared" ref="J37" si="11">J36-$D$39*0.7</f>
        <v>60203</v>
      </c>
      <c r="K37" s="166"/>
      <c r="L37" s="154" t="s">
        <v>56</v>
      </c>
      <c r="M37" s="154"/>
      <c r="N37" s="154"/>
      <c r="O37" s="154"/>
    </row>
    <row r="38" spans="2:22" ht="27" x14ac:dyDescent="0.15">
      <c r="C38" s="82" t="s">
        <v>65</v>
      </c>
      <c r="D38" s="162">
        <f>$D$39-D36-D34</f>
        <v>7500</v>
      </c>
      <c r="E38" s="162"/>
      <c r="F38" s="162">
        <f t="shared" ref="F38" si="12">$D$39-F36-F34</f>
        <v>5000</v>
      </c>
      <c r="G38" s="162"/>
      <c r="H38" s="162">
        <f t="shared" ref="H38" si="13">$D$39-H36-H34</f>
        <v>0</v>
      </c>
      <c r="I38" s="162"/>
      <c r="J38" s="162">
        <f t="shared" ref="J38" si="14">$D$39-J36-J34</f>
        <v>0</v>
      </c>
      <c r="K38" s="163"/>
      <c r="L38" s="154" t="s">
        <v>57</v>
      </c>
      <c r="M38" s="154"/>
      <c r="N38" s="154"/>
      <c r="O38" s="154"/>
    </row>
    <row r="39" spans="2:22" x14ac:dyDescent="0.15">
      <c r="C39" s="84" t="s">
        <v>40</v>
      </c>
      <c r="D39" s="164">
        <f>SUM(C27:C33)*10</f>
        <v>234010</v>
      </c>
      <c r="E39" s="164"/>
      <c r="F39" s="164"/>
      <c r="G39" s="164"/>
      <c r="H39" s="164"/>
      <c r="I39" s="164"/>
      <c r="J39" s="164"/>
      <c r="K39" s="165"/>
      <c r="O39" s="10"/>
      <c r="P39" s="10"/>
      <c r="Q39" s="10"/>
      <c r="R39" s="10"/>
      <c r="S39" s="10"/>
      <c r="T39" s="10"/>
      <c r="U39" s="10"/>
      <c r="V39" s="10"/>
    </row>
    <row r="40" spans="2:22" ht="14.25" thickBot="1" x14ac:dyDescent="0.2"/>
    <row r="41" spans="2:22" ht="15" thickBot="1" x14ac:dyDescent="0.2">
      <c r="B41" s="130" t="s">
        <v>44</v>
      </c>
      <c r="C41" s="131"/>
      <c r="D41" s="131"/>
      <c r="E41" s="131"/>
      <c r="F41" s="131"/>
      <c r="G41" s="131"/>
      <c r="H41" s="131"/>
      <c r="I41" s="131"/>
      <c r="J41" s="131"/>
      <c r="K41" s="131"/>
      <c r="L41" s="131"/>
      <c r="M41" s="131"/>
      <c r="N41" s="131"/>
      <c r="O41" s="132"/>
    </row>
    <row r="42" spans="2:22" x14ac:dyDescent="0.15">
      <c r="B42" s="8"/>
      <c r="L42" s="8"/>
    </row>
    <row r="43" spans="2:22" ht="15" thickBot="1" x14ac:dyDescent="0.2">
      <c r="B43" s="11" t="s">
        <v>28</v>
      </c>
      <c r="C43" s="186" t="s">
        <v>47</v>
      </c>
      <c r="D43" s="186"/>
      <c r="E43" s="186"/>
      <c r="F43" s="186"/>
      <c r="G43" s="186"/>
      <c r="H43" s="186"/>
      <c r="I43" s="186"/>
      <c r="J43" s="186"/>
      <c r="K43" s="186"/>
      <c r="L43" s="186"/>
    </row>
    <row r="44" spans="2:22" ht="14.25" thickBot="1" x14ac:dyDescent="0.2">
      <c r="E44" s="180" t="s">
        <v>67</v>
      </c>
      <c r="F44" s="175"/>
      <c r="G44" s="175"/>
      <c r="H44" s="175"/>
      <c r="I44" s="175"/>
      <c r="J44" s="175"/>
      <c r="K44" s="175"/>
      <c r="L44" s="176"/>
      <c r="M44" s="47"/>
      <c r="O44" s="9"/>
      <c r="P44" s="9"/>
      <c r="Q44" s="9"/>
      <c r="R44" s="9"/>
    </row>
    <row r="45" spans="2:22" x14ac:dyDescent="0.15">
      <c r="B45" s="190" t="s">
        <v>30</v>
      </c>
      <c r="C45" s="180" t="s">
        <v>38</v>
      </c>
      <c r="D45" s="176"/>
      <c r="E45" s="172">
        <v>2500</v>
      </c>
      <c r="F45" s="174"/>
      <c r="G45" s="191">
        <v>5000</v>
      </c>
      <c r="H45" s="192"/>
      <c r="I45" s="172">
        <v>10000</v>
      </c>
      <c r="J45" s="174"/>
      <c r="K45" s="172">
        <v>20000</v>
      </c>
      <c r="L45" s="174"/>
      <c r="M45" s="47"/>
    </row>
    <row r="46" spans="2:22" ht="14.25" thickBot="1" x14ac:dyDescent="0.2">
      <c r="B46" s="190"/>
      <c r="C46" s="29" t="s">
        <v>45</v>
      </c>
      <c r="D46" s="30" t="s">
        <v>46</v>
      </c>
      <c r="E46" s="29" t="s">
        <v>45</v>
      </c>
      <c r="F46" s="30" t="s">
        <v>46</v>
      </c>
      <c r="G46" s="31" t="s">
        <v>45</v>
      </c>
      <c r="H46" s="32" t="s">
        <v>46</v>
      </c>
      <c r="I46" s="29" t="s">
        <v>45</v>
      </c>
      <c r="J46" s="30" t="s">
        <v>46</v>
      </c>
      <c r="K46" s="29" t="s">
        <v>45</v>
      </c>
      <c r="L46" s="48" t="s">
        <v>46</v>
      </c>
      <c r="M46" s="47"/>
    </row>
    <row r="47" spans="2:22" x14ac:dyDescent="0.15">
      <c r="B47" s="11" t="s">
        <v>31</v>
      </c>
      <c r="C47" s="25">
        <v>2308</v>
      </c>
      <c r="D47" s="26">
        <v>0</v>
      </c>
      <c r="E47" s="25">
        <v>2310</v>
      </c>
      <c r="F47" s="26">
        <v>0</v>
      </c>
      <c r="G47" s="27">
        <v>2310</v>
      </c>
      <c r="H47" s="28">
        <v>0</v>
      </c>
      <c r="I47" s="25">
        <v>2310</v>
      </c>
      <c r="J47" s="26">
        <v>0</v>
      </c>
      <c r="K47" s="25">
        <v>2310</v>
      </c>
      <c r="L47" s="60">
        <v>0</v>
      </c>
      <c r="M47" s="47"/>
    </row>
    <row r="48" spans="2:22" x14ac:dyDescent="0.15">
      <c r="B48" s="11" t="s">
        <v>32</v>
      </c>
      <c r="C48" s="15">
        <v>2608</v>
      </c>
      <c r="D48" s="13">
        <v>2215</v>
      </c>
      <c r="E48" s="15">
        <v>190</v>
      </c>
      <c r="F48" s="13">
        <v>0</v>
      </c>
      <c r="G48" s="12">
        <v>2610</v>
      </c>
      <c r="H48" s="14">
        <v>80</v>
      </c>
      <c r="I48" s="15">
        <v>2610</v>
      </c>
      <c r="J48" s="13">
        <v>2220</v>
      </c>
      <c r="K48" s="15">
        <v>2610</v>
      </c>
      <c r="L48" s="61">
        <v>2220</v>
      </c>
      <c r="M48" s="47"/>
    </row>
    <row r="49" spans="2:19" x14ac:dyDescent="0.15">
      <c r="B49" s="11" t="s">
        <v>33</v>
      </c>
      <c r="C49" s="15">
        <v>2379</v>
      </c>
      <c r="D49" s="13">
        <v>0</v>
      </c>
      <c r="E49" s="15">
        <v>0</v>
      </c>
      <c r="F49" s="13">
        <v>0</v>
      </c>
      <c r="G49" s="12">
        <v>0</v>
      </c>
      <c r="H49" s="14">
        <v>0</v>
      </c>
      <c r="I49" s="15">
        <v>2380</v>
      </c>
      <c r="J49" s="13">
        <v>0</v>
      </c>
      <c r="K49" s="15">
        <v>2380</v>
      </c>
      <c r="L49" s="61">
        <v>0</v>
      </c>
      <c r="M49" s="47"/>
    </row>
    <row r="50" spans="2:19" x14ac:dyDescent="0.15">
      <c r="B50" s="11" t="s">
        <v>34</v>
      </c>
      <c r="C50" s="15">
        <v>2308</v>
      </c>
      <c r="D50" s="13">
        <v>0</v>
      </c>
      <c r="E50" s="15">
        <v>0</v>
      </c>
      <c r="F50" s="13">
        <v>0</v>
      </c>
      <c r="G50" s="12">
        <v>0</v>
      </c>
      <c r="H50" s="14">
        <v>0</v>
      </c>
      <c r="I50" s="15">
        <v>480</v>
      </c>
      <c r="J50" s="13">
        <v>0</v>
      </c>
      <c r="K50" s="15">
        <v>2310</v>
      </c>
      <c r="L50" s="61">
        <v>0</v>
      </c>
      <c r="M50" s="47"/>
    </row>
    <row r="51" spans="2:19" x14ac:dyDescent="0.15">
      <c r="B51" s="11" t="s">
        <v>35</v>
      </c>
      <c r="C51" s="15">
        <v>2608</v>
      </c>
      <c r="D51" s="13">
        <v>0</v>
      </c>
      <c r="E51" s="15">
        <v>0</v>
      </c>
      <c r="F51" s="13">
        <v>0</v>
      </c>
      <c r="G51" s="12">
        <v>0</v>
      </c>
      <c r="H51" s="14">
        <v>0</v>
      </c>
      <c r="I51" s="15">
        <v>0</v>
      </c>
      <c r="J51" s="13">
        <v>0</v>
      </c>
      <c r="K51" s="15">
        <v>390</v>
      </c>
      <c r="L51" s="61">
        <v>0</v>
      </c>
      <c r="M51" s="47"/>
    </row>
    <row r="52" spans="2:19" x14ac:dyDescent="0.15">
      <c r="B52" s="11" t="s">
        <v>43</v>
      </c>
      <c r="C52" s="15">
        <v>0</v>
      </c>
      <c r="D52" s="13">
        <v>2215</v>
      </c>
      <c r="E52" s="15">
        <v>0</v>
      </c>
      <c r="F52" s="13">
        <v>0</v>
      </c>
      <c r="G52" s="12">
        <v>0</v>
      </c>
      <c r="H52" s="14">
        <v>0</v>
      </c>
      <c r="I52" s="15">
        <v>0</v>
      </c>
      <c r="J52" s="13">
        <v>0</v>
      </c>
      <c r="K52" s="15">
        <v>0</v>
      </c>
      <c r="L52" s="61">
        <v>2220</v>
      </c>
      <c r="M52" s="47"/>
    </row>
    <row r="53" spans="2:19" x14ac:dyDescent="0.15">
      <c r="B53" s="11" t="s">
        <v>36</v>
      </c>
      <c r="C53" s="15">
        <v>2679</v>
      </c>
      <c r="D53" s="13">
        <v>0</v>
      </c>
      <c r="E53" s="15">
        <v>0</v>
      </c>
      <c r="F53" s="13">
        <v>0</v>
      </c>
      <c r="G53" s="12">
        <v>0</v>
      </c>
      <c r="H53" s="14">
        <v>0</v>
      </c>
      <c r="I53" s="15">
        <v>0</v>
      </c>
      <c r="J53" s="13">
        <v>0</v>
      </c>
      <c r="K53" s="15">
        <v>0</v>
      </c>
      <c r="L53" s="61">
        <v>0</v>
      </c>
      <c r="M53" s="47"/>
    </row>
    <row r="54" spans="2:19" ht="14.25" thickBot="1" x14ac:dyDescent="0.2">
      <c r="B54" s="11" t="s">
        <v>37</v>
      </c>
      <c r="C54" s="24">
        <v>2608</v>
      </c>
      <c r="D54" s="23">
        <v>0</v>
      </c>
      <c r="E54" s="16">
        <v>0</v>
      </c>
      <c r="F54" s="17">
        <v>0</v>
      </c>
      <c r="G54" s="18">
        <v>0</v>
      </c>
      <c r="H54" s="19">
        <v>0</v>
      </c>
      <c r="I54" s="16">
        <v>0</v>
      </c>
      <c r="J54" s="17">
        <v>0</v>
      </c>
      <c r="K54" s="16">
        <v>0</v>
      </c>
      <c r="L54" s="62">
        <v>0</v>
      </c>
      <c r="M54" s="202" t="s">
        <v>69</v>
      </c>
      <c r="N54" s="202"/>
      <c r="O54" s="202"/>
    </row>
    <row r="55" spans="2:19" ht="15" customHeight="1" thickTop="1" thickBot="1" x14ac:dyDescent="0.2">
      <c r="C55" s="184" t="s">
        <v>41</v>
      </c>
      <c r="D55" s="185"/>
      <c r="E55" s="91">
        <f>SUM(E47:E54)</f>
        <v>2500</v>
      </c>
      <c r="F55" s="93">
        <f t="shared" ref="F55:L55" si="15">SUM(F47:F54)</f>
        <v>0</v>
      </c>
      <c r="G55" s="20">
        <f t="shared" si="15"/>
        <v>4920</v>
      </c>
      <c r="H55" s="92">
        <f t="shared" si="15"/>
        <v>80</v>
      </c>
      <c r="I55" s="91">
        <f t="shared" si="15"/>
        <v>7780</v>
      </c>
      <c r="J55" s="93">
        <f t="shared" si="15"/>
        <v>2220</v>
      </c>
      <c r="K55" s="20">
        <f t="shared" si="15"/>
        <v>10000</v>
      </c>
      <c r="L55" s="92">
        <f t="shared" si="15"/>
        <v>4440</v>
      </c>
      <c r="M55" s="202"/>
      <c r="N55" s="202"/>
      <c r="O55" s="202"/>
    </row>
    <row r="56" spans="2:19" x14ac:dyDescent="0.15">
      <c r="L56" s="11"/>
      <c r="M56" s="202"/>
      <c r="N56" s="202"/>
      <c r="O56" s="202"/>
    </row>
    <row r="57" spans="2:19" x14ac:dyDescent="0.15">
      <c r="C57" s="137" t="s">
        <v>39</v>
      </c>
      <c r="D57" s="152"/>
      <c r="E57" s="75">
        <f t="shared" ref="E57:K57" si="16">E60-10000</f>
        <v>164980</v>
      </c>
      <c r="F57" s="75">
        <f t="shared" si="16"/>
        <v>34300</v>
      </c>
      <c r="G57" s="75">
        <f t="shared" si="16"/>
        <v>164980</v>
      </c>
      <c r="H57" s="75">
        <f t="shared" si="16"/>
        <v>34300</v>
      </c>
      <c r="I57" s="75">
        <f t="shared" si="16"/>
        <v>164980</v>
      </c>
      <c r="J57" s="75">
        <f t="shared" si="16"/>
        <v>34300</v>
      </c>
      <c r="K57" s="75">
        <f t="shared" si="16"/>
        <v>164980</v>
      </c>
      <c r="L57" s="75">
        <f>L60-10000</f>
        <v>34300</v>
      </c>
      <c r="M57" s="154" t="s">
        <v>58</v>
      </c>
      <c r="N57" s="154"/>
      <c r="O57" s="154"/>
    </row>
    <row r="58" spans="2:19" ht="33.75" customHeight="1" x14ac:dyDescent="0.15">
      <c r="C58" s="200" t="s">
        <v>42</v>
      </c>
      <c r="D58" s="201"/>
      <c r="E58" s="76">
        <v>42494</v>
      </c>
      <c r="F58" s="76">
        <v>3290</v>
      </c>
      <c r="G58" s="76">
        <v>42494</v>
      </c>
      <c r="H58" s="76">
        <v>3290</v>
      </c>
      <c r="I58" s="76">
        <v>42494</v>
      </c>
      <c r="J58" s="76">
        <v>3290</v>
      </c>
      <c r="K58" s="76">
        <v>42494</v>
      </c>
      <c r="L58" s="77">
        <v>3290</v>
      </c>
      <c r="M58" s="154" t="s">
        <v>59</v>
      </c>
      <c r="N58" s="154"/>
      <c r="O58" s="154"/>
    </row>
    <row r="59" spans="2:19" x14ac:dyDescent="0.15">
      <c r="C59" s="141" t="s">
        <v>65</v>
      </c>
      <c r="D59" s="142"/>
      <c r="E59" s="78">
        <f>E60-E57-E55</f>
        <v>7500</v>
      </c>
      <c r="F59" s="78">
        <f t="shared" ref="F59:L59" si="17">F60-F57-F55</f>
        <v>10000</v>
      </c>
      <c r="G59" s="78">
        <f t="shared" si="17"/>
        <v>5080</v>
      </c>
      <c r="H59" s="78">
        <f t="shared" si="17"/>
        <v>9920</v>
      </c>
      <c r="I59" s="78">
        <f t="shared" si="17"/>
        <v>2220</v>
      </c>
      <c r="J59" s="78">
        <f t="shared" si="17"/>
        <v>7780</v>
      </c>
      <c r="K59" s="78">
        <f t="shared" si="17"/>
        <v>0</v>
      </c>
      <c r="L59" s="78">
        <f t="shared" si="17"/>
        <v>5560</v>
      </c>
      <c r="M59" s="154" t="s">
        <v>57</v>
      </c>
      <c r="N59" s="154"/>
      <c r="O59" s="154"/>
    </row>
    <row r="60" spans="2:19" x14ac:dyDescent="0.15">
      <c r="C60" s="133" t="s">
        <v>40</v>
      </c>
      <c r="D60" s="134"/>
      <c r="E60" s="78">
        <f>SUM($C$47:$C$54)*10</f>
        <v>174980</v>
      </c>
      <c r="F60" s="78">
        <f>SUM($D$47:$D$54)*10</f>
        <v>44300</v>
      </c>
      <c r="G60" s="78">
        <f>SUM($C$47:$C$54)*10</f>
        <v>174980</v>
      </c>
      <c r="H60" s="78">
        <f>SUM($D$47:$D$54)*10</f>
        <v>44300</v>
      </c>
      <c r="I60" s="78">
        <f>SUM($C$47:$C$54)*10</f>
        <v>174980</v>
      </c>
      <c r="J60" s="78">
        <f>SUM($D$47:$D$54)*10</f>
        <v>44300</v>
      </c>
      <c r="K60" s="78">
        <f>SUM($C$47:$C$54)*10</f>
        <v>174980</v>
      </c>
      <c r="L60" s="78">
        <f>SUM($D$47:$D$54)*10</f>
        <v>44300</v>
      </c>
      <c r="M60" s="47"/>
      <c r="P60" s="9"/>
      <c r="Q60" s="9"/>
      <c r="R60" s="9"/>
      <c r="S60" s="9"/>
    </row>
    <row r="61" spans="2:19" x14ac:dyDescent="0.15">
      <c r="C61" s="135" t="s">
        <v>60</v>
      </c>
      <c r="D61" s="136"/>
      <c r="E61" s="164">
        <f>SUM(K60,L60)</f>
        <v>219280</v>
      </c>
      <c r="F61" s="164"/>
      <c r="G61" s="164"/>
      <c r="H61" s="164"/>
      <c r="I61" s="164"/>
      <c r="J61" s="164"/>
      <c r="K61" s="164"/>
      <c r="L61" s="165"/>
    </row>
    <row r="62" spans="2:19" x14ac:dyDescent="0.15">
      <c r="B62" s="197"/>
      <c r="C62" s="197"/>
      <c r="D62" s="197"/>
      <c r="E62" s="197"/>
      <c r="F62" s="197"/>
      <c r="G62" s="197"/>
      <c r="H62" s="197"/>
      <c r="I62" s="197"/>
      <c r="J62" s="197"/>
      <c r="K62" s="197"/>
      <c r="L62" s="197"/>
    </row>
    <row r="63" spans="2:19" ht="15" thickBot="1" x14ac:dyDescent="0.2">
      <c r="B63" s="11" t="s">
        <v>50</v>
      </c>
      <c r="C63" s="186" t="s">
        <v>49</v>
      </c>
      <c r="D63" s="186"/>
      <c r="E63" s="186"/>
      <c r="F63" s="186"/>
      <c r="G63" s="186"/>
      <c r="H63" s="186"/>
      <c r="I63" s="186"/>
      <c r="J63" s="186"/>
      <c r="K63" s="186"/>
      <c r="L63" s="186"/>
    </row>
    <row r="64" spans="2:19" ht="14.25" thickBot="1" x14ac:dyDescent="0.2">
      <c r="E64" s="180" t="s">
        <v>67</v>
      </c>
      <c r="F64" s="175"/>
      <c r="G64" s="175"/>
      <c r="H64" s="175"/>
      <c r="I64" s="175"/>
      <c r="J64" s="175"/>
      <c r="K64" s="175"/>
      <c r="L64" s="176"/>
    </row>
    <row r="65" spans="2:15" x14ac:dyDescent="0.15">
      <c r="B65" s="190" t="s">
        <v>30</v>
      </c>
      <c r="C65" s="180" t="s">
        <v>38</v>
      </c>
      <c r="D65" s="176"/>
      <c r="E65" s="172">
        <v>2500</v>
      </c>
      <c r="F65" s="174"/>
      <c r="G65" s="191">
        <v>5000</v>
      </c>
      <c r="H65" s="192"/>
      <c r="I65" s="172">
        <v>10000</v>
      </c>
      <c r="J65" s="174"/>
      <c r="K65" s="198">
        <v>20000</v>
      </c>
      <c r="L65" s="199"/>
    </row>
    <row r="66" spans="2:15" ht="14.25" thickBot="1" x14ac:dyDescent="0.2">
      <c r="B66" s="190"/>
      <c r="C66" s="29" t="s">
        <v>45</v>
      </c>
      <c r="D66" s="30" t="s">
        <v>46</v>
      </c>
      <c r="E66" s="29" t="s">
        <v>45</v>
      </c>
      <c r="F66" s="30" t="s">
        <v>46</v>
      </c>
      <c r="G66" s="31" t="s">
        <v>45</v>
      </c>
      <c r="H66" s="32" t="s">
        <v>46</v>
      </c>
      <c r="I66" s="29" t="s">
        <v>45</v>
      </c>
      <c r="J66" s="30" t="s">
        <v>46</v>
      </c>
      <c r="K66" s="49" t="s">
        <v>45</v>
      </c>
      <c r="L66" s="50" t="s">
        <v>46</v>
      </c>
    </row>
    <row r="67" spans="2:15" x14ac:dyDescent="0.15">
      <c r="B67" s="11" t="s">
        <v>31</v>
      </c>
      <c r="C67" s="25">
        <v>2379</v>
      </c>
      <c r="D67" s="26">
        <v>2215</v>
      </c>
      <c r="E67" s="25">
        <v>2380</v>
      </c>
      <c r="F67" s="26">
        <v>120</v>
      </c>
      <c r="G67" s="27">
        <v>2380</v>
      </c>
      <c r="H67" s="28">
        <v>2220</v>
      </c>
      <c r="I67" s="25">
        <v>2380</v>
      </c>
      <c r="J67" s="26">
        <v>2220</v>
      </c>
      <c r="K67" s="51">
        <v>2380</v>
      </c>
      <c r="L67" s="67">
        <v>2220</v>
      </c>
    </row>
    <row r="68" spans="2:15" x14ac:dyDescent="0.15">
      <c r="B68" s="11" t="s">
        <v>32</v>
      </c>
      <c r="C68" s="15">
        <v>2608</v>
      </c>
      <c r="D68" s="13">
        <v>0</v>
      </c>
      <c r="E68" s="15">
        <v>0</v>
      </c>
      <c r="F68" s="13">
        <v>0</v>
      </c>
      <c r="G68" s="12">
        <v>400</v>
      </c>
      <c r="H68" s="14">
        <v>0</v>
      </c>
      <c r="I68" s="15">
        <v>2610</v>
      </c>
      <c r="J68" s="13">
        <v>0</v>
      </c>
      <c r="K68" s="52">
        <v>2610</v>
      </c>
      <c r="L68" s="68">
        <v>0</v>
      </c>
    </row>
    <row r="69" spans="2:15" x14ac:dyDescent="0.15">
      <c r="B69" s="11" t="s">
        <v>33</v>
      </c>
      <c r="C69" s="15">
        <v>2308</v>
      </c>
      <c r="D69" s="13">
        <v>0</v>
      </c>
      <c r="E69" s="15">
        <v>0</v>
      </c>
      <c r="F69" s="13">
        <v>0</v>
      </c>
      <c r="G69" s="12">
        <v>0</v>
      </c>
      <c r="H69" s="14">
        <v>0</v>
      </c>
      <c r="I69" s="15">
        <v>2310</v>
      </c>
      <c r="J69" s="13">
        <v>0</v>
      </c>
      <c r="K69" s="52">
        <v>2380</v>
      </c>
      <c r="L69" s="68">
        <v>0</v>
      </c>
    </row>
    <row r="70" spans="2:15" x14ac:dyDescent="0.15">
      <c r="B70" s="11" t="s">
        <v>34</v>
      </c>
      <c r="C70" s="15">
        <v>2379</v>
      </c>
      <c r="D70" s="13">
        <v>2215</v>
      </c>
      <c r="E70" s="15">
        <v>0</v>
      </c>
      <c r="F70" s="13">
        <v>0</v>
      </c>
      <c r="G70" s="12">
        <v>0</v>
      </c>
      <c r="H70" s="14">
        <v>0</v>
      </c>
      <c r="I70" s="15">
        <v>480</v>
      </c>
      <c r="J70" s="13">
        <v>0</v>
      </c>
      <c r="K70" s="52">
        <v>2310</v>
      </c>
      <c r="L70" s="68">
        <v>2220</v>
      </c>
    </row>
    <row r="71" spans="2:15" x14ac:dyDescent="0.15">
      <c r="B71" s="11" t="s">
        <v>35</v>
      </c>
      <c r="C71" s="15">
        <v>2608</v>
      </c>
      <c r="D71" s="13">
        <v>0</v>
      </c>
      <c r="E71" s="15">
        <v>0</v>
      </c>
      <c r="F71" s="13">
        <v>0</v>
      </c>
      <c r="G71" s="12">
        <v>0</v>
      </c>
      <c r="H71" s="14">
        <v>0</v>
      </c>
      <c r="I71" s="15">
        <v>0</v>
      </c>
      <c r="J71" s="13">
        <v>0</v>
      </c>
      <c r="K71" s="52">
        <v>320</v>
      </c>
      <c r="L71" s="68">
        <v>0</v>
      </c>
    </row>
    <row r="72" spans="2:15" x14ac:dyDescent="0.15">
      <c r="B72" s="11" t="s">
        <v>36</v>
      </c>
      <c r="C72" s="15">
        <v>2308</v>
      </c>
      <c r="D72" s="13">
        <v>0</v>
      </c>
      <c r="E72" s="15">
        <v>0</v>
      </c>
      <c r="F72" s="13">
        <v>0</v>
      </c>
      <c r="G72" s="12">
        <v>0</v>
      </c>
      <c r="H72" s="14">
        <v>0</v>
      </c>
      <c r="I72" s="15">
        <v>0</v>
      </c>
      <c r="J72" s="13">
        <v>0</v>
      </c>
      <c r="K72" s="52">
        <v>0</v>
      </c>
      <c r="L72" s="68">
        <v>0</v>
      </c>
    </row>
    <row r="73" spans="2:15" x14ac:dyDescent="0.15">
      <c r="B73" s="11" t="s">
        <v>37</v>
      </c>
      <c r="C73" s="15">
        <v>2679</v>
      </c>
      <c r="D73" s="13">
        <v>0</v>
      </c>
      <c r="E73" s="15">
        <v>0</v>
      </c>
      <c r="F73" s="13">
        <v>0</v>
      </c>
      <c r="G73" s="12">
        <v>0</v>
      </c>
      <c r="H73" s="14">
        <v>0</v>
      </c>
      <c r="I73" s="15">
        <v>0</v>
      </c>
      <c r="J73" s="13">
        <v>0</v>
      </c>
      <c r="K73" s="52">
        <v>0</v>
      </c>
      <c r="L73" s="68">
        <v>0</v>
      </c>
    </row>
    <row r="74" spans="2:15" ht="14.25" thickBot="1" x14ac:dyDescent="0.2">
      <c r="B74" s="11" t="s">
        <v>48</v>
      </c>
      <c r="C74" s="24">
        <v>0</v>
      </c>
      <c r="D74" s="23">
        <v>2215</v>
      </c>
      <c r="E74" s="16">
        <v>0</v>
      </c>
      <c r="F74" s="17">
        <v>0</v>
      </c>
      <c r="G74" s="18">
        <v>0</v>
      </c>
      <c r="H74" s="19">
        <v>0</v>
      </c>
      <c r="I74" s="16">
        <v>0</v>
      </c>
      <c r="J74" s="17">
        <v>0</v>
      </c>
      <c r="K74" s="53">
        <v>0</v>
      </c>
      <c r="L74" s="69">
        <v>2220</v>
      </c>
      <c r="M74" s="202" t="s">
        <v>69</v>
      </c>
      <c r="N74" s="202"/>
      <c r="O74" s="202"/>
    </row>
    <row r="75" spans="2:15" ht="15" thickTop="1" thickBot="1" x14ac:dyDescent="0.2">
      <c r="C75" s="184" t="s">
        <v>41</v>
      </c>
      <c r="D75" s="185"/>
      <c r="E75" s="20">
        <f>SUM(E67:E74)</f>
        <v>2380</v>
      </c>
      <c r="F75" s="21">
        <f t="shared" ref="F75:L75" si="18">SUM(F67:F74)</f>
        <v>120</v>
      </c>
      <c r="G75" s="22">
        <f t="shared" si="18"/>
        <v>2780</v>
      </c>
      <c r="H75" s="21">
        <f t="shared" si="18"/>
        <v>2220</v>
      </c>
      <c r="I75" s="20">
        <f t="shared" si="18"/>
        <v>7780</v>
      </c>
      <c r="J75" s="22">
        <f t="shared" si="18"/>
        <v>2220</v>
      </c>
      <c r="K75" s="54">
        <f t="shared" si="18"/>
        <v>10000</v>
      </c>
      <c r="L75" s="70">
        <f t="shared" si="18"/>
        <v>6660</v>
      </c>
      <c r="M75" s="202"/>
      <c r="N75" s="202"/>
      <c r="O75" s="202"/>
    </row>
    <row r="76" spans="2:15" x14ac:dyDescent="0.15">
      <c r="K76" s="55"/>
      <c r="L76" s="71"/>
      <c r="M76" s="202"/>
      <c r="N76" s="202"/>
      <c r="O76" s="202"/>
    </row>
    <row r="77" spans="2:15" x14ac:dyDescent="0.15">
      <c r="C77" s="137" t="s">
        <v>39</v>
      </c>
      <c r="D77" s="138"/>
      <c r="E77" s="85">
        <v>162690</v>
      </c>
      <c r="F77" s="74">
        <v>56450</v>
      </c>
      <c r="G77" s="74">
        <v>162690</v>
      </c>
      <c r="H77" s="74">
        <v>56450</v>
      </c>
      <c r="I77" s="74">
        <v>162690</v>
      </c>
      <c r="J77" s="74">
        <v>56450</v>
      </c>
      <c r="K77" s="86">
        <v>162690</v>
      </c>
      <c r="L77" s="87">
        <v>56450</v>
      </c>
      <c r="M77" s="154" t="s">
        <v>58</v>
      </c>
      <c r="N77" s="154"/>
      <c r="O77" s="154"/>
    </row>
    <row r="78" spans="2:15" ht="29.25" customHeight="1" x14ac:dyDescent="0.15">
      <c r="C78" s="139" t="s">
        <v>42</v>
      </c>
      <c r="D78" s="140"/>
      <c r="E78" s="83">
        <f>E77-E80*0.7</f>
        <v>41807.000000000015</v>
      </c>
      <c r="F78" s="76">
        <f t="shared" ref="F78:L78" si="19">F77-F80*0.7</f>
        <v>9935</v>
      </c>
      <c r="G78" s="76">
        <f t="shared" si="19"/>
        <v>41807.000000000015</v>
      </c>
      <c r="H78" s="76">
        <f t="shared" si="19"/>
        <v>9935</v>
      </c>
      <c r="I78" s="76">
        <f t="shared" si="19"/>
        <v>41807.000000000015</v>
      </c>
      <c r="J78" s="76">
        <f t="shared" si="19"/>
        <v>9935</v>
      </c>
      <c r="K78" s="88">
        <f t="shared" si="19"/>
        <v>41807.000000000015</v>
      </c>
      <c r="L78" s="89">
        <f t="shared" si="19"/>
        <v>9935</v>
      </c>
      <c r="M78" s="154" t="s">
        <v>59</v>
      </c>
      <c r="N78" s="154"/>
      <c r="O78" s="154"/>
    </row>
    <row r="79" spans="2:15" x14ac:dyDescent="0.15">
      <c r="C79" s="141" t="s">
        <v>65</v>
      </c>
      <c r="D79" s="142"/>
      <c r="E79" s="90">
        <f>E80-E77-E75</f>
        <v>7620</v>
      </c>
      <c r="F79" s="90">
        <f t="shared" ref="F79:L79" si="20">F80-F77-F75</f>
        <v>9880</v>
      </c>
      <c r="G79" s="90">
        <f t="shared" si="20"/>
        <v>7220</v>
      </c>
      <c r="H79" s="90">
        <f t="shared" si="20"/>
        <v>7780</v>
      </c>
      <c r="I79" s="90">
        <f t="shared" si="20"/>
        <v>2220</v>
      </c>
      <c r="J79" s="90">
        <f t="shared" si="20"/>
        <v>7780</v>
      </c>
      <c r="K79" s="90">
        <f t="shared" si="20"/>
        <v>0</v>
      </c>
      <c r="L79" s="90">
        <f t="shared" si="20"/>
        <v>3340</v>
      </c>
      <c r="M79" s="155" t="s">
        <v>57</v>
      </c>
      <c r="N79" s="155"/>
      <c r="O79" s="155"/>
    </row>
    <row r="80" spans="2:15" x14ac:dyDescent="0.15">
      <c r="C80" s="133" t="s">
        <v>40</v>
      </c>
      <c r="D80" s="143"/>
      <c r="E80" s="90">
        <f>SUM($C$67:$C$74)*10</f>
        <v>172690</v>
      </c>
      <c r="F80" s="78">
        <f>SUM($D$67:$D$74)*10</f>
        <v>66450</v>
      </c>
      <c r="G80" s="90">
        <f>SUM($C$67:$C$74)*10</f>
        <v>172690</v>
      </c>
      <c r="H80" s="78">
        <f>SUM($D$67:$D$74)*10</f>
        <v>66450</v>
      </c>
      <c r="I80" s="90">
        <f>SUM($C$67:$C$74)*10</f>
        <v>172690</v>
      </c>
      <c r="J80" s="78">
        <f>SUM($D$67:$D$74)*10</f>
        <v>66450</v>
      </c>
      <c r="K80" s="90">
        <f>SUM($C$67:$C$74)*10</f>
        <v>172690</v>
      </c>
      <c r="L80" s="78">
        <f>SUM($D$67:$D$74)*10</f>
        <v>66450</v>
      </c>
    </row>
    <row r="81" spans="2:15" x14ac:dyDescent="0.15">
      <c r="C81" s="135" t="s">
        <v>60</v>
      </c>
      <c r="D81" s="144"/>
      <c r="E81" s="187">
        <f>SUM(C67:D74)*10</f>
        <v>239140</v>
      </c>
      <c r="F81" s="164"/>
      <c r="G81" s="164"/>
      <c r="H81" s="164"/>
      <c r="I81" s="164"/>
      <c r="J81" s="164"/>
      <c r="K81" s="164"/>
      <c r="L81" s="165"/>
    </row>
    <row r="83" spans="2:15" ht="14.25" thickBot="1" x14ac:dyDescent="0.2"/>
    <row r="84" spans="2:15" ht="14.25" x14ac:dyDescent="0.15">
      <c r="B84" s="145" t="s">
        <v>51</v>
      </c>
      <c r="C84" s="146"/>
      <c r="D84" s="146"/>
      <c r="E84" s="146"/>
      <c r="F84" s="146"/>
      <c r="G84" s="146"/>
      <c r="H84" s="146"/>
      <c r="I84" s="146"/>
      <c r="J84" s="146"/>
      <c r="K84" s="146"/>
      <c r="L84" s="146"/>
      <c r="M84" s="146"/>
      <c r="N84" s="146"/>
      <c r="O84" s="147"/>
    </row>
    <row r="85" spans="2:15" ht="15" thickBot="1" x14ac:dyDescent="0.2">
      <c r="B85" s="148" t="s">
        <v>66</v>
      </c>
      <c r="C85" s="149"/>
      <c r="D85" s="149"/>
      <c r="E85" s="149"/>
      <c r="F85" s="149"/>
      <c r="G85" s="149"/>
      <c r="H85" s="149"/>
      <c r="I85" s="149"/>
      <c r="J85" s="149"/>
      <c r="K85" s="149"/>
      <c r="L85" s="149"/>
      <c r="M85" s="149"/>
      <c r="N85" s="149"/>
      <c r="O85" s="150"/>
    </row>
    <row r="86" spans="2:15" ht="14.25" x14ac:dyDescent="0.15">
      <c r="C86" s="73"/>
      <c r="D86" s="73"/>
      <c r="E86" s="73"/>
      <c r="F86" s="73"/>
      <c r="G86" s="73"/>
      <c r="H86" s="73"/>
      <c r="I86" s="73"/>
      <c r="J86" s="73"/>
      <c r="K86" s="73"/>
      <c r="L86" s="73"/>
      <c r="M86" s="73"/>
      <c r="N86" s="73"/>
    </row>
    <row r="88" spans="2:15" ht="15" thickBot="1" x14ac:dyDescent="0.2">
      <c r="B88" s="11" t="s">
        <v>28</v>
      </c>
      <c r="C88" s="151" t="s">
        <v>52</v>
      </c>
      <c r="D88" s="151"/>
      <c r="E88" s="151"/>
      <c r="F88" s="151"/>
      <c r="G88" s="151"/>
      <c r="H88" s="151"/>
      <c r="I88" s="151"/>
      <c r="J88" s="151"/>
      <c r="K88" s="151"/>
    </row>
    <row r="89" spans="2:15" ht="14.25" thickBot="1" x14ac:dyDescent="0.2">
      <c r="B89" s="8"/>
      <c r="D89" s="180" t="s">
        <v>67</v>
      </c>
      <c r="E89" s="175"/>
      <c r="F89" s="175"/>
      <c r="G89" s="175"/>
      <c r="H89" s="175"/>
      <c r="I89" s="175"/>
      <c r="J89" s="175"/>
      <c r="K89" s="176"/>
    </row>
    <row r="90" spans="2:15" ht="14.25" thickBot="1" x14ac:dyDescent="0.2">
      <c r="B90" s="11" t="s">
        <v>30</v>
      </c>
      <c r="C90" s="65" t="s">
        <v>38</v>
      </c>
      <c r="D90" s="181">
        <v>2500</v>
      </c>
      <c r="E90" s="182"/>
      <c r="F90" s="182">
        <v>5000</v>
      </c>
      <c r="G90" s="182"/>
      <c r="H90" s="182">
        <v>10000</v>
      </c>
      <c r="I90" s="182"/>
      <c r="J90" s="182">
        <v>20000</v>
      </c>
      <c r="K90" s="183"/>
    </row>
    <row r="91" spans="2:15" x14ac:dyDescent="0.15">
      <c r="B91" s="33" t="s">
        <v>31</v>
      </c>
      <c r="C91" s="64">
        <v>2308</v>
      </c>
      <c r="D91" s="188">
        <v>6920</v>
      </c>
      <c r="E91" s="189"/>
      <c r="F91" s="189">
        <v>6920</v>
      </c>
      <c r="G91" s="189"/>
      <c r="H91" s="189">
        <v>6920</v>
      </c>
      <c r="I91" s="189"/>
      <c r="J91" s="189">
        <v>6920</v>
      </c>
      <c r="K91" s="196"/>
      <c r="L91" s="56" t="s">
        <v>53</v>
      </c>
    </row>
    <row r="92" spans="2:15" x14ac:dyDescent="0.15">
      <c r="B92" s="11" t="s">
        <v>32</v>
      </c>
      <c r="C92" s="40">
        <v>4523</v>
      </c>
      <c r="D92" s="172">
        <v>2500</v>
      </c>
      <c r="E92" s="173"/>
      <c r="F92" s="173">
        <v>3080</v>
      </c>
      <c r="G92" s="173"/>
      <c r="H92" s="173">
        <v>3080</v>
      </c>
      <c r="I92" s="173"/>
      <c r="J92" s="173">
        <v>3080</v>
      </c>
      <c r="K92" s="174"/>
    </row>
    <row r="93" spans="2:15" x14ac:dyDescent="0.15">
      <c r="B93" s="11" t="s">
        <v>33</v>
      </c>
      <c r="C93" s="40">
        <v>2308</v>
      </c>
      <c r="D93" s="172">
        <v>0</v>
      </c>
      <c r="E93" s="173"/>
      <c r="F93" s="173">
        <v>0</v>
      </c>
      <c r="G93" s="173"/>
      <c r="H93" s="173">
        <v>0</v>
      </c>
      <c r="I93" s="173"/>
      <c r="J93" s="173">
        <v>0</v>
      </c>
      <c r="K93" s="174"/>
    </row>
    <row r="94" spans="2:15" x14ac:dyDescent="0.15">
      <c r="B94" s="11" t="s">
        <v>34</v>
      </c>
      <c r="C94" s="40">
        <v>2308</v>
      </c>
      <c r="D94" s="172">
        <v>0</v>
      </c>
      <c r="E94" s="173"/>
      <c r="F94" s="173">
        <v>0</v>
      </c>
      <c r="G94" s="173"/>
      <c r="H94" s="173">
        <v>0</v>
      </c>
      <c r="I94" s="173"/>
      <c r="J94" s="173">
        <v>0</v>
      </c>
      <c r="K94" s="174"/>
    </row>
    <row r="95" spans="2:15" x14ac:dyDescent="0.15">
      <c r="B95" s="11" t="s">
        <v>35</v>
      </c>
      <c r="C95" s="40">
        <v>4523</v>
      </c>
      <c r="D95" s="172">
        <v>0</v>
      </c>
      <c r="E95" s="173"/>
      <c r="F95" s="173">
        <v>0</v>
      </c>
      <c r="G95" s="173"/>
      <c r="H95" s="173">
        <v>0</v>
      </c>
      <c r="I95" s="173"/>
      <c r="J95" s="173">
        <v>0</v>
      </c>
      <c r="K95" s="174"/>
    </row>
    <row r="96" spans="2:15" x14ac:dyDescent="0.15">
      <c r="B96" s="11" t="s">
        <v>36</v>
      </c>
      <c r="C96" s="40">
        <v>2608</v>
      </c>
      <c r="D96" s="172">
        <v>0</v>
      </c>
      <c r="E96" s="173"/>
      <c r="F96" s="173">
        <v>0</v>
      </c>
      <c r="G96" s="173"/>
      <c r="H96" s="173">
        <v>0</v>
      </c>
      <c r="I96" s="173"/>
      <c r="J96" s="173">
        <v>0</v>
      </c>
      <c r="K96" s="174"/>
      <c r="L96" s="202" t="s">
        <v>70</v>
      </c>
      <c r="M96" s="202"/>
      <c r="N96" s="202"/>
    </row>
    <row r="97" spans="2:15" ht="14.25" customHeight="1" thickBot="1" x14ac:dyDescent="0.2">
      <c r="B97" s="11" t="s">
        <v>37</v>
      </c>
      <c r="C97" s="41">
        <v>2608</v>
      </c>
      <c r="D97" s="181">
        <v>0</v>
      </c>
      <c r="E97" s="182"/>
      <c r="F97" s="182">
        <v>0</v>
      </c>
      <c r="G97" s="182"/>
      <c r="H97" s="182">
        <v>0</v>
      </c>
      <c r="I97" s="182"/>
      <c r="J97" s="182">
        <v>0</v>
      </c>
      <c r="K97" s="183"/>
      <c r="L97" s="202"/>
      <c r="M97" s="202"/>
      <c r="N97" s="202"/>
    </row>
    <row r="98" spans="2:15" ht="14.25" thickBot="1" x14ac:dyDescent="0.2">
      <c r="C98" s="94" t="s">
        <v>41</v>
      </c>
      <c r="D98" s="194">
        <f>SUM(D91:D97)</f>
        <v>9420</v>
      </c>
      <c r="E98" s="193"/>
      <c r="F98" s="193">
        <f>SUM(F91:F97)</f>
        <v>10000</v>
      </c>
      <c r="G98" s="193"/>
      <c r="H98" s="193">
        <f t="shared" ref="H98" si="21">SUM(H91:H97)</f>
        <v>10000</v>
      </c>
      <c r="I98" s="193"/>
      <c r="J98" s="193">
        <f t="shared" ref="J98" si="22">SUM(J91:J97)</f>
        <v>10000</v>
      </c>
      <c r="K98" s="195"/>
      <c r="L98" s="202"/>
      <c r="M98" s="202"/>
      <c r="N98" s="202"/>
    </row>
    <row r="99" spans="2:15" x14ac:dyDescent="0.15">
      <c r="D99" s="80"/>
      <c r="E99" s="80"/>
      <c r="F99" s="80"/>
      <c r="G99" s="80"/>
      <c r="H99" s="80"/>
      <c r="I99" s="80"/>
      <c r="J99" s="80"/>
      <c r="K99" s="80"/>
      <c r="L99" s="202"/>
      <c r="M99" s="202"/>
      <c r="N99" s="202"/>
    </row>
    <row r="100" spans="2:15" x14ac:dyDescent="0.15">
      <c r="C100" s="81" t="s">
        <v>39</v>
      </c>
      <c r="D100" s="156">
        <v>201860</v>
      </c>
      <c r="E100" s="156"/>
      <c r="F100" s="156">
        <v>201860</v>
      </c>
      <c r="G100" s="156"/>
      <c r="H100" s="156">
        <v>201860</v>
      </c>
      <c r="I100" s="156"/>
      <c r="J100" s="156">
        <v>201860</v>
      </c>
      <c r="K100" s="157"/>
      <c r="L100" s="154" t="s">
        <v>58</v>
      </c>
      <c r="M100" s="154"/>
      <c r="N100" s="154"/>
      <c r="O100" s="154"/>
    </row>
    <row r="101" spans="2:15" ht="27" x14ac:dyDescent="0.15">
      <c r="C101" s="82" t="s">
        <v>64</v>
      </c>
      <c r="D101" s="158">
        <f>D100-$D$103*0.7</f>
        <v>53558</v>
      </c>
      <c r="E101" s="158"/>
      <c r="F101" s="158">
        <f t="shared" ref="F101" si="23">F100-$D$103*0.7</f>
        <v>53558</v>
      </c>
      <c r="G101" s="158"/>
      <c r="H101" s="158">
        <f t="shared" ref="H101" si="24">H100-$D$103*0.7</f>
        <v>53558</v>
      </c>
      <c r="I101" s="158"/>
      <c r="J101" s="158">
        <f t="shared" ref="J101" si="25">J100-$D$103*0.7</f>
        <v>53558</v>
      </c>
      <c r="K101" s="166"/>
      <c r="L101" s="154" t="s">
        <v>59</v>
      </c>
      <c r="M101" s="154"/>
      <c r="N101" s="154"/>
      <c r="O101" s="154"/>
    </row>
    <row r="102" spans="2:15" ht="27" x14ac:dyDescent="0.15">
      <c r="C102" s="82" t="s">
        <v>65</v>
      </c>
      <c r="D102" s="162">
        <f>$D$103-D100-D98</f>
        <v>580</v>
      </c>
      <c r="E102" s="162"/>
      <c r="F102" s="162">
        <f t="shared" ref="F102" si="26">$D$103-F100-F98</f>
        <v>0</v>
      </c>
      <c r="G102" s="162"/>
      <c r="H102" s="162">
        <f t="shared" ref="H102" si="27">$D$103-H100-H98</f>
        <v>0</v>
      </c>
      <c r="I102" s="162"/>
      <c r="J102" s="162">
        <f t="shared" ref="J102" si="28">$D$103-J100-J98</f>
        <v>0</v>
      </c>
      <c r="K102" s="163"/>
      <c r="L102" s="154" t="s">
        <v>57</v>
      </c>
      <c r="M102" s="154"/>
      <c r="N102" s="154"/>
      <c r="O102" s="154"/>
    </row>
    <row r="103" spans="2:15" x14ac:dyDescent="0.15">
      <c r="C103" s="84" t="s">
        <v>40</v>
      </c>
      <c r="D103" s="164">
        <v>211860</v>
      </c>
      <c r="E103" s="164"/>
      <c r="F103" s="164"/>
      <c r="G103" s="164"/>
      <c r="H103" s="164"/>
      <c r="I103" s="164"/>
      <c r="J103" s="164"/>
      <c r="K103" s="165"/>
    </row>
    <row r="104" spans="2:15" ht="14.25" thickBot="1" x14ac:dyDescent="0.2"/>
    <row r="105" spans="2:15" ht="14.25" x14ac:dyDescent="0.15">
      <c r="B105" s="145" t="s">
        <v>44</v>
      </c>
      <c r="C105" s="146"/>
      <c r="D105" s="146"/>
      <c r="E105" s="146"/>
      <c r="F105" s="146"/>
      <c r="G105" s="146"/>
      <c r="H105" s="146"/>
      <c r="I105" s="146"/>
      <c r="J105" s="146"/>
      <c r="K105" s="146"/>
      <c r="L105" s="146"/>
      <c r="M105" s="146"/>
      <c r="N105" s="146"/>
      <c r="O105" s="147"/>
    </row>
    <row r="106" spans="2:15" ht="15" thickBot="1" x14ac:dyDescent="0.2">
      <c r="B106" s="148" t="s">
        <v>62</v>
      </c>
      <c r="C106" s="149"/>
      <c r="D106" s="149"/>
      <c r="E106" s="149"/>
      <c r="F106" s="149"/>
      <c r="G106" s="149"/>
      <c r="H106" s="149"/>
      <c r="I106" s="149"/>
      <c r="J106" s="149"/>
      <c r="K106" s="149"/>
      <c r="L106" s="149"/>
      <c r="M106" s="149"/>
      <c r="N106" s="149"/>
      <c r="O106" s="150"/>
    </row>
    <row r="107" spans="2:15" ht="14.25" x14ac:dyDescent="0.15">
      <c r="B107" s="72"/>
      <c r="C107" s="72"/>
      <c r="D107" s="72"/>
      <c r="E107" s="72"/>
      <c r="F107" s="72"/>
      <c r="G107" s="72"/>
      <c r="H107" s="72"/>
      <c r="I107" s="72"/>
      <c r="J107" s="72"/>
      <c r="K107" s="72"/>
      <c r="L107" s="72"/>
      <c r="M107" s="72"/>
      <c r="N107" s="72"/>
    </row>
    <row r="108" spans="2:15" ht="15" thickBot="1" x14ac:dyDescent="0.2">
      <c r="B108" s="11" t="s">
        <v>50</v>
      </c>
      <c r="C108" s="186" t="s">
        <v>49</v>
      </c>
      <c r="D108" s="186"/>
      <c r="E108" s="186"/>
      <c r="F108" s="186"/>
      <c r="G108" s="186"/>
      <c r="H108" s="186"/>
      <c r="I108" s="186"/>
      <c r="J108" s="186"/>
      <c r="K108" s="186"/>
      <c r="L108" s="186"/>
    </row>
    <row r="109" spans="2:15" ht="14.25" thickBot="1" x14ac:dyDescent="0.2">
      <c r="E109" s="180" t="s">
        <v>67</v>
      </c>
      <c r="F109" s="175"/>
      <c r="G109" s="175"/>
      <c r="H109" s="175"/>
      <c r="I109" s="175"/>
      <c r="J109" s="175"/>
      <c r="K109" s="175"/>
      <c r="L109" s="176"/>
    </row>
    <row r="110" spans="2:15" x14ac:dyDescent="0.15">
      <c r="B110" s="190" t="s">
        <v>30</v>
      </c>
      <c r="C110" s="180" t="s">
        <v>38</v>
      </c>
      <c r="D110" s="176"/>
      <c r="E110" s="172">
        <v>2500</v>
      </c>
      <c r="F110" s="174"/>
      <c r="G110" s="191">
        <v>5000</v>
      </c>
      <c r="H110" s="192"/>
      <c r="I110" s="172">
        <v>10000</v>
      </c>
      <c r="J110" s="174"/>
      <c r="K110" s="172">
        <v>20000</v>
      </c>
      <c r="L110" s="174"/>
    </row>
    <row r="111" spans="2:15" ht="14.25" thickBot="1" x14ac:dyDescent="0.2">
      <c r="B111" s="190"/>
      <c r="C111" s="29" t="s">
        <v>45</v>
      </c>
      <c r="D111" s="30" t="s">
        <v>46</v>
      </c>
      <c r="E111" s="29" t="s">
        <v>45</v>
      </c>
      <c r="F111" s="30" t="s">
        <v>46</v>
      </c>
      <c r="G111" s="31" t="s">
        <v>45</v>
      </c>
      <c r="H111" s="32" t="s">
        <v>46</v>
      </c>
      <c r="I111" s="29" t="s">
        <v>45</v>
      </c>
      <c r="J111" s="30" t="s">
        <v>46</v>
      </c>
      <c r="K111" s="29" t="s">
        <v>45</v>
      </c>
      <c r="L111" s="48" t="s">
        <v>46</v>
      </c>
    </row>
    <row r="112" spans="2:15" x14ac:dyDescent="0.15">
      <c r="B112" s="34" t="s">
        <v>31</v>
      </c>
      <c r="C112" s="35">
        <v>2379</v>
      </c>
      <c r="D112" s="36">
        <v>2215</v>
      </c>
      <c r="E112" s="35">
        <v>7140</v>
      </c>
      <c r="F112" s="36">
        <v>6650</v>
      </c>
      <c r="G112" s="37">
        <v>7140</v>
      </c>
      <c r="H112" s="38">
        <v>6650</v>
      </c>
      <c r="I112" s="35">
        <v>7140</v>
      </c>
      <c r="J112" s="36">
        <v>6650</v>
      </c>
      <c r="K112" s="35">
        <v>7140</v>
      </c>
      <c r="L112" s="66">
        <v>6650</v>
      </c>
      <c r="M112" s="8" t="s">
        <v>53</v>
      </c>
    </row>
    <row r="113" spans="2:15" x14ac:dyDescent="0.15">
      <c r="B113" s="11" t="s">
        <v>32</v>
      </c>
      <c r="C113" s="15">
        <v>2608</v>
      </c>
      <c r="D113" s="13">
        <v>0</v>
      </c>
      <c r="E113" s="15">
        <v>2500</v>
      </c>
      <c r="F113" s="13">
        <v>0</v>
      </c>
      <c r="G113" s="12">
        <v>2610</v>
      </c>
      <c r="H113" s="14">
        <v>0</v>
      </c>
      <c r="I113" s="15">
        <v>2610</v>
      </c>
      <c r="J113" s="13">
        <v>0</v>
      </c>
      <c r="K113" s="15">
        <v>2610</v>
      </c>
      <c r="L113" s="61">
        <v>0</v>
      </c>
    </row>
    <row r="114" spans="2:15" x14ac:dyDescent="0.15">
      <c r="B114" s="11" t="s">
        <v>33</v>
      </c>
      <c r="C114" s="15">
        <v>2308</v>
      </c>
      <c r="D114" s="13">
        <v>0</v>
      </c>
      <c r="E114" s="15">
        <v>0</v>
      </c>
      <c r="F114" s="13">
        <v>0</v>
      </c>
      <c r="G114" s="12">
        <v>250</v>
      </c>
      <c r="H114" s="14">
        <v>0</v>
      </c>
      <c r="I114" s="15">
        <v>250</v>
      </c>
      <c r="J114" s="13">
        <v>0</v>
      </c>
      <c r="K114" s="15">
        <v>250</v>
      </c>
      <c r="L114" s="61">
        <v>0</v>
      </c>
    </row>
    <row r="115" spans="2:15" x14ac:dyDescent="0.15">
      <c r="B115" s="11" t="s">
        <v>34</v>
      </c>
      <c r="C115" s="15">
        <v>2379</v>
      </c>
      <c r="D115" s="13">
        <v>2215</v>
      </c>
      <c r="E115" s="15">
        <v>0</v>
      </c>
      <c r="F115" s="13">
        <v>0</v>
      </c>
      <c r="G115" s="12">
        <v>0</v>
      </c>
      <c r="H115" s="14">
        <v>2140</v>
      </c>
      <c r="I115" s="15">
        <v>0</v>
      </c>
      <c r="J115" s="13">
        <v>2220</v>
      </c>
      <c r="K115" s="15">
        <v>0</v>
      </c>
      <c r="L115" s="61">
        <v>2220</v>
      </c>
    </row>
    <row r="116" spans="2:15" x14ac:dyDescent="0.15">
      <c r="B116" s="11" t="s">
        <v>35</v>
      </c>
      <c r="C116" s="15">
        <v>2608</v>
      </c>
      <c r="D116" s="13">
        <v>0</v>
      </c>
      <c r="E116" s="15">
        <v>0</v>
      </c>
      <c r="F116" s="13">
        <v>0</v>
      </c>
      <c r="G116" s="12">
        <v>0</v>
      </c>
      <c r="H116" s="14">
        <v>0</v>
      </c>
      <c r="I116" s="15">
        <v>0</v>
      </c>
      <c r="J116" s="13">
        <v>0</v>
      </c>
      <c r="K116" s="15">
        <v>0</v>
      </c>
      <c r="L116" s="61">
        <v>0</v>
      </c>
    </row>
    <row r="117" spans="2:15" x14ac:dyDescent="0.15">
      <c r="B117" s="11" t="s">
        <v>36</v>
      </c>
      <c r="C117" s="15">
        <v>2308</v>
      </c>
      <c r="D117" s="13">
        <v>0</v>
      </c>
      <c r="E117" s="15">
        <v>0</v>
      </c>
      <c r="F117" s="13">
        <v>0</v>
      </c>
      <c r="G117" s="12">
        <v>0</v>
      </c>
      <c r="H117" s="14">
        <v>0</v>
      </c>
      <c r="I117" s="15">
        <v>0</v>
      </c>
      <c r="J117" s="13">
        <v>0</v>
      </c>
      <c r="K117" s="15">
        <v>0</v>
      </c>
      <c r="L117" s="61">
        <v>0</v>
      </c>
    </row>
    <row r="118" spans="2:15" ht="13.5" customHeight="1" x14ac:dyDescent="0.15">
      <c r="B118" s="11" t="s">
        <v>37</v>
      </c>
      <c r="C118" s="15">
        <v>2679</v>
      </c>
      <c r="D118" s="13">
        <v>0</v>
      </c>
      <c r="E118" s="15">
        <v>0</v>
      </c>
      <c r="F118" s="13">
        <v>0</v>
      </c>
      <c r="G118" s="12">
        <v>0</v>
      </c>
      <c r="H118" s="14">
        <v>0</v>
      </c>
      <c r="I118" s="15">
        <v>0</v>
      </c>
      <c r="J118" s="13">
        <v>0</v>
      </c>
      <c r="K118" s="15">
        <v>0</v>
      </c>
      <c r="L118" s="61">
        <v>0</v>
      </c>
      <c r="M118" s="202" t="s">
        <v>70</v>
      </c>
      <c r="N118" s="202"/>
      <c r="O118" s="202"/>
    </row>
    <row r="119" spans="2:15" ht="14.25" customHeight="1" thickBot="1" x14ac:dyDescent="0.2">
      <c r="B119" s="11" t="s">
        <v>48</v>
      </c>
      <c r="C119" s="24">
        <v>0</v>
      </c>
      <c r="D119" s="23">
        <v>2215</v>
      </c>
      <c r="E119" s="16">
        <v>0</v>
      </c>
      <c r="F119" s="17">
        <v>0</v>
      </c>
      <c r="G119" s="18">
        <v>0</v>
      </c>
      <c r="H119" s="19">
        <v>0</v>
      </c>
      <c r="I119" s="16">
        <v>0</v>
      </c>
      <c r="J119" s="17">
        <v>1130</v>
      </c>
      <c r="K119" s="16">
        <v>0</v>
      </c>
      <c r="L119" s="62">
        <v>1130</v>
      </c>
      <c r="M119" s="202"/>
      <c r="N119" s="202"/>
      <c r="O119" s="202"/>
    </row>
    <row r="120" spans="2:15" ht="15" thickTop="1" thickBot="1" x14ac:dyDescent="0.2">
      <c r="C120" s="184" t="s">
        <v>41</v>
      </c>
      <c r="D120" s="185"/>
      <c r="E120" s="20">
        <f>SUM(E112:E119)</f>
        <v>9640</v>
      </c>
      <c r="F120" s="21">
        <f t="shared" ref="F120" si="29">SUM(F112:F119)</f>
        <v>6650</v>
      </c>
      <c r="G120" s="22">
        <f t="shared" ref="G120" si="30">SUM(G112:G119)</f>
        <v>10000</v>
      </c>
      <c r="H120" s="21">
        <f t="shared" ref="H120" si="31">SUM(H112:H119)</f>
        <v>8790</v>
      </c>
      <c r="I120" s="20">
        <f t="shared" ref="I120" si="32">SUM(I112:I119)</f>
        <v>10000</v>
      </c>
      <c r="J120" s="22">
        <f t="shared" ref="J120" si="33">SUM(J112:J119)</f>
        <v>10000</v>
      </c>
      <c r="K120" s="20">
        <f t="shared" ref="K120" si="34">SUM(K112:K119)</f>
        <v>10000</v>
      </c>
      <c r="L120" s="63">
        <f t="shared" ref="L120" si="35">SUM(L112:L119)</f>
        <v>10000</v>
      </c>
      <c r="M120" s="202"/>
      <c r="N120" s="202"/>
      <c r="O120" s="202"/>
    </row>
    <row r="121" spans="2:15" x14ac:dyDescent="0.15">
      <c r="L121" s="11"/>
      <c r="M121" s="202"/>
      <c r="N121" s="202"/>
      <c r="O121" s="202"/>
    </row>
    <row r="122" spans="2:15" x14ac:dyDescent="0.15">
      <c r="C122" s="137" t="s">
        <v>39</v>
      </c>
      <c r="D122" s="152"/>
      <c r="E122" s="74">
        <v>162690</v>
      </c>
      <c r="F122" s="74">
        <v>56450</v>
      </c>
      <c r="G122" s="74">
        <v>162690</v>
      </c>
      <c r="H122" s="74">
        <v>56450</v>
      </c>
      <c r="I122" s="74">
        <v>162690</v>
      </c>
      <c r="J122" s="74">
        <v>56450</v>
      </c>
      <c r="K122" s="74">
        <v>162690</v>
      </c>
      <c r="L122" s="75">
        <v>56450</v>
      </c>
      <c r="M122" s="154" t="s">
        <v>58</v>
      </c>
      <c r="N122" s="154"/>
      <c r="O122" s="154"/>
    </row>
    <row r="123" spans="2:15" ht="27" customHeight="1" x14ac:dyDescent="0.15">
      <c r="C123" s="139" t="s">
        <v>42</v>
      </c>
      <c r="D123" s="153"/>
      <c r="E123" s="76">
        <f>E122-E125*0.7</f>
        <v>41807.000000000015</v>
      </c>
      <c r="F123" s="76">
        <f t="shared" ref="F123" si="36">F122-F125*0.7</f>
        <v>9935</v>
      </c>
      <c r="G123" s="76">
        <f t="shared" ref="G123" si="37">G122-G125*0.7</f>
        <v>41807.000000000015</v>
      </c>
      <c r="H123" s="76">
        <f t="shared" ref="H123" si="38">H122-H125*0.7</f>
        <v>9935</v>
      </c>
      <c r="I123" s="76">
        <f t="shared" ref="I123" si="39">I122-I125*0.7</f>
        <v>41807.000000000015</v>
      </c>
      <c r="J123" s="76">
        <f t="shared" ref="J123" si="40">J122-J125*0.7</f>
        <v>9935</v>
      </c>
      <c r="K123" s="76">
        <f t="shared" ref="K123" si="41">K122-K125*0.7</f>
        <v>41807.000000000015</v>
      </c>
      <c r="L123" s="77">
        <f t="shared" ref="L123" si="42">L122-L125*0.7</f>
        <v>9935</v>
      </c>
      <c r="M123" s="154" t="s">
        <v>59</v>
      </c>
      <c r="N123" s="154"/>
      <c r="O123" s="154"/>
    </row>
    <row r="124" spans="2:15" x14ac:dyDescent="0.15">
      <c r="C124" s="141" t="s">
        <v>65</v>
      </c>
      <c r="D124" s="142"/>
      <c r="E124" s="78">
        <f>E125-E122-E120</f>
        <v>360</v>
      </c>
      <c r="F124" s="78">
        <f t="shared" ref="F124:L124" si="43">F125-F122-F120</f>
        <v>3350</v>
      </c>
      <c r="G124" s="78">
        <f t="shared" si="43"/>
        <v>0</v>
      </c>
      <c r="H124" s="78">
        <f t="shared" si="43"/>
        <v>1210</v>
      </c>
      <c r="I124" s="78">
        <f t="shared" si="43"/>
        <v>0</v>
      </c>
      <c r="J124" s="78">
        <f t="shared" si="43"/>
        <v>0</v>
      </c>
      <c r="K124" s="78">
        <f t="shared" si="43"/>
        <v>0</v>
      </c>
      <c r="L124" s="79">
        <f t="shared" si="43"/>
        <v>0</v>
      </c>
      <c r="M124" s="155" t="s">
        <v>57</v>
      </c>
      <c r="N124" s="155"/>
      <c r="O124" s="155"/>
    </row>
    <row r="125" spans="2:15" x14ac:dyDescent="0.15">
      <c r="C125" s="133" t="s">
        <v>40</v>
      </c>
      <c r="D125" s="134"/>
      <c r="E125" s="78">
        <f>SUM($C$112:$C$119)*10</f>
        <v>172690</v>
      </c>
      <c r="F125" s="78">
        <f>SUM($D$112:$D$119)*10</f>
        <v>66450</v>
      </c>
      <c r="G125" s="78">
        <f>SUM($C$112:$C$119)*10</f>
        <v>172690</v>
      </c>
      <c r="H125" s="78">
        <f>SUM($D$112:$D$119)*10</f>
        <v>66450</v>
      </c>
      <c r="I125" s="78">
        <f>SUM($C$112:$C$119)*10</f>
        <v>172690</v>
      </c>
      <c r="J125" s="78">
        <f>SUM($D$112:$D$119)*10</f>
        <v>66450</v>
      </c>
      <c r="K125" s="78">
        <f>SUM($C$112:$C$119)*10</f>
        <v>172690</v>
      </c>
      <c r="L125" s="78">
        <f>SUM($D$112:$D$119)*10</f>
        <v>66450</v>
      </c>
    </row>
    <row r="126" spans="2:15" x14ac:dyDescent="0.15">
      <c r="C126" s="135" t="s">
        <v>60</v>
      </c>
      <c r="D126" s="136"/>
      <c r="E126" s="164">
        <f>SUM(C112:D119)*10</f>
        <v>239140</v>
      </c>
      <c r="F126" s="164"/>
      <c r="G126" s="164"/>
      <c r="H126" s="164"/>
      <c r="I126" s="164"/>
      <c r="J126" s="164"/>
      <c r="K126" s="164"/>
      <c r="L126" s="165"/>
    </row>
  </sheetData>
  <mergeCells count="229">
    <mergeCell ref="M54:O56"/>
    <mergeCell ref="M74:O76"/>
    <mergeCell ref="L96:N99"/>
    <mergeCell ref="M118:O121"/>
    <mergeCell ref="F12:G12"/>
    <mergeCell ref="F13:G13"/>
    <mergeCell ref="F14:G14"/>
    <mergeCell ref="B45:B46"/>
    <mergeCell ref="C45:D45"/>
    <mergeCell ref="E44:L44"/>
    <mergeCell ref="C43:L43"/>
    <mergeCell ref="E45:F45"/>
    <mergeCell ref="G45:H45"/>
    <mergeCell ref="I45:J45"/>
    <mergeCell ref="K45:L45"/>
    <mergeCell ref="H16:I16"/>
    <mergeCell ref="J14:K14"/>
    <mergeCell ref="J15:K15"/>
    <mergeCell ref="J16:K16"/>
    <mergeCell ref="D20:E20"/>
    <mergeCell ref="D21:E21"/>
    <mergeCell ref="F19:G19"/>
    <mergeCell ref="H19:I19"/>
    <mergeCell ref="J19:K19"/>
    <mergeCell ref="F20:G20"/>
    <mergeCell ref="H20:I20"/>
    <mergeCell ref="J20:K20"/>
    <mergeCell ref="D27:E27"/>
    <mergeCell ref="J91:K91"/>
    <mergeCell ref="J92:K92"/>
    <mergeCell ref="D16:E16"/>
    <mergeCell ref="C55:D55"/>
    <mergeCell ref="B62:L62"/>
    <mergeCell ref="C63:L63"/>
    <mergeCell ref="E64:L64"/>
    <mergeCell ref="B65:B66"/>
    <mergeCell ref="C65:D65"/>
    <mergeCell ref="E65:F65"/>
    <mergeCell ref="G65:H65"/>
    <mergeCell ref="I65:J65"/>
    <mergeCell ref="K65:L65"/>
    <mergeCell ref="C57:D57"/>
    <mergeCell ref="C58:D58"/>
    <mergeCell ref="C59:D59"/>
    <mergeCell ref="C60:D60"/>
    <mergeCell ref="C61:D61"/>
    <mergeCell ref="E61:L61"/>
    <mergeCell ref="C75:D75"/>
    <mergeCell ref="H94:I94"/>
    <mergeCell ref="J94:K94"/>
    <mergeCell ref="D100:E100"/>
    <mergeCell ref="D101:E101"/>
    <mergeCell ref="D102:E102"/>
    <mergeCell ref="F90:G90"/>
    <mergeCell ref="H90:I90"/>
    <mergeCell ref="F91:G91"/>
    <mergeCell ref="H91:I91"/>
    <mergeCell ref="F92:G92"/>
    <mergeCell ref="H92:I92"/>
    <mergeCell ref="D93:E93"/>
    <mergeCell ref="D94:E94"/>
    <mergeCell ref="D95:E95"/>
    <mergeCell ref="D96:E96"/>
    <mergeCell ref="D97:E97"/>
    <mergeCell ref="D98:E98"/>
    <mergeCell ref="J98:K98"/>
    <mergeCell ref="F95:G95"/>
    <mergeCell ref="H95:I95"/>
    <mergeCell ref="J95:K95"/>
    <mergeCell ref="F96:G96"/>
    <mergeCell ref="E81:L81"/>
    <mergeCell ref="D90:E90"/>
    <mergeCell ref="D91:E91"/>
    <mergeCell ref="D92:E92"/>
    <mergeCell ref="J90:K90"/>
    <mergeCell ref="B110:B111"/>
    <mergeCell ref="C110:D110"/>
    <mergeCell ref="E110:F110"/>
    <mergeCell ref="G110:H110"/>
    <mergeCell ref="I110:J110"/>
    <mergeCell ref="D89:K89"/>
    <mergeCell ref="F100:G100"/>
    <mergeCell ref="H100:I100"/>
    <mergeCell ref="J100:K100"/>
    <mergeCell ref="D103:K103"/>
    <mergeCell ref="F101:G101"/>
    <mergeCell ref="H101:I101"/>
    <mergeCell ref="J101:K101"/>
    <mergeCell ref="F102:G102"/>
    <mergeCell ref="F97:G97"/>
    <mergeCell ref="H97:I97"/>
    <mergeCell ref="J97:K97"/>
    <mergeCell ref="F98:G98"/>
    <mergeCell ref="H98:I98"/>
    <mergeCell ref="K110:L110"/>
    <mergeCell ref="C120:D120"/>
    <mergeCell ref="E126:L126"/>
    <mergeCell ref="D9:E9"/>
    <mergeCell ref="D10:E10"/>
    <mergeCell ref="D11:E11"/>
    <mergeCell ref="D12:E12"/>
    <mergeCell ref="D13:E13"/>
    <mergeCell ref="D14:E14"/>
    <mergeCell ref="D15:E15"/>
    <mergeCell ref="H102:I102"/>
    <mergeCell ref="J102:K102"/>
    <mergeCell ref="C108:L108"/>
    <mergeCell ref="E109:L109"/>
    <mergeCell ref="H96:I96"/>
    <mergeCell ref="J96:K96"/>
    <mergeCell ref="F93:G93"/>
    <mergeCell ref="H93:I93"/>
    <mergeCell ref="J93:K93"/>
    <mergeCell ref="F94:G94"/>
    <mergeCell ref="H21:I21"/>
    <mergeCell ref="J21:K21"/>
    <mergeCell ref="F21:G21"/>
    <mergeCell ref="D22:K22"/>
    <mergeCell ref="D7:K7"/>
    <mergeCell ref="D17:E17"/>
    <mergeCell ref="F17:G17"/>
    <mergeCell ref="H17:I17"/>
    <mergeCell ref="J17:K17"/>
    <mergeCell ref="D19:E19"/>
    <mergeCell ref="H12:I12"/>
    <mergeCell ref="J11:K11"/>
    <mergeCell ref="J12:K12"/>
    <mergeCell ref="H13:I13"/>
    <mergeCell ref="J13:K13"/>
    <mergeCell ref="D8:K8"/>
    <mergeCell ref="F9:G9"/>
    <mergeCell ref="H9:I9"/>
    <mergeCell ref="J9:K9"/>
    <mergeCell ref="F10:G10"/>
    <mergeCell ref="F11:G11"/>
    <mergeCell ref="H10:I10"/>
    <mergeCell ref="J10:K10"/>
    <mergeCell ref="H11:I11"/>
    <mergeCell ref="F15:G15"/>
    <mergeCell ref="F16:G16"/>
    <mergeCell ref="H14:I14"/>
    <mergeCell ref="H15:I15"/>
    <mergeCell ref="F27:G27"/>
    <mergeCell ref="H27:I27"/>
    <mergeCell ref="J27:K27"/>
    <mergeCell ref="D28:E28"/>
    <mergeCell ref="F28:G28"/>
    <mergeCell ref="H28:I28"/>
    <mergeCell ref="J28:K28"/>
    <mergeCell ref="D24:K24"/>
    <mergeCell ref="D25:K25"/>
    <mergeCell ref="D26:E26"/>
    <mergeCell ref="F26:G26"/>
    <mergeCell ref="H26:I26"/>
    <mergeCell ref="J26:K26"/>
    <mergeCell ref="D31:E31"/>
    <mergeCell ref="F31:G31"/>
    <mergeCell ref="H31:I31"/>
    <mergeCell ref="J31:K31"/>
    <mergeCell ref="D32:E32"/>
    <mergeCell ref="F32:G32"/>
    <mergeCell ref="H32:I32"/>
    <mergeCell ref="J32:K32"/>
    <mergeCell ref="D29:E29"/>
    <mergeCell ref="F29:G29"/>
    <mergeCell ref="H29:I29"/>
    <mergeCell ref="J29:K29"/>
    <mergeCell ref="D30:E30"/>
    <mergeCell ref="F30:G30"/>
    <mergeCell ref="H30:I30"/>
    <mergeCell ref="J30:K30"/>
    <mergeCell ref="H37:I37"/>
    <mergeCell ref="J37:K37"/>
    <mergeCell ref="D33:E33"/>
    <mergeCell ref="F33:G33"/>
    <mergeCell ref="H33:I33"/>
    <mergeCell ref="J33:K33"/>
    <mergeCell ref="D34:E34"/>
    <mergeCell ref="F34:G34"/>
    <mergeCell ref="H34:I34"/>
    <mergeCell ref="J34:K34"/>
    <mergeCell ref="B1:O2"/>
    <mergeCell ref="B3:O3"/>
    <mergeCell ref="M77:O77"/>
    <mergeCell ref="M78:O78"/>
    <mergeCell ref="M79:O79"/>
    <mergeCell ref="L100:O100"/>
    <mergeCell ref="L101:O101"/>
    <mergeCell ref="L102:O102"/>
    <mergeCell ref="L37:O37"/>
    <mergeCell ref="L38:O38"/>
    <mergeCell ref="L19:O19"/>
    <mergeCell ref="L20:O20"/>
    <mergeCell ref="L21:O21"/>
    <mergeCell ref="M59:O59"/>
    <mergeCell ref="M58:O58"/>
    <mergeCell ref="M57:O57"/>
    <mergeCell ref="L36:O36"/>
    <mergeCell ref="D38:E38"/>
    <mergeCell ref="F38:G38"/>
    <mergeCell ref="H38:I38"/>
    <mergeCell ref="J38:K38"/>
    <mergeCell ref="D39:K39"/>
    <mergeCell ref="D36:E36"/>
    <mergeCell ref="F36:G36"/>
    <mergeCell ref="B6:O6"/>
    <mergeCell ref="B41:O41"/>
    <mergeCell ref="C125:D125"/>
    <mergeCell ref="C126:D126"/>
    <mergeCell ref="C77:D77"/>
    <mergeCell ref="C78:D78"/>
    <mergeCell ref="C79:D79"/>
    <mergeCell ref="C80:D80"/>
    <mergeCell ref="C81:D81"/>
    <mergeCell ref="B84:O84"/>
    <mergeCell ref="B85:O85"/>
    <mergeCell ref="B105:O105"/>
    <mergeCell ref="C88:K88"/>
    <mergeCell ref="C122:D122"/>
    <mergeCell ref="C123:D123"/>
    <mergeCell ref="C124:D124"/>
    <mergeCell ref="B106:O106"/>
    <mergeCell ref="M122:O122"/>
    <mergeCell ref="M123:O123"/>
    <mergeCell ref="M124:O124"/>
    <mergeCell ref="H36:I36"/>
    <mergeCell ref="J36:K36"/>
    <mergeCell ref="D37:E37"/>
    <mergeCell ref="F37:G37"/>
  </mergeCells>
  <phoneticPr fontId="1"/>
  <pageMargins left="0.25" right="0.25" top="0.75" bottom="0.75" header="0.3" footer="0.3"/>
  <pageSetup paperSize="9" scale="82" fitToHeight="0" orientation="landscape" r:id="rId1"/>
  <rowBreaks count="2" manualBreakCount="2">
    <brk id="39" max="16383" man="1"/>
    <brk id="82"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Sheet3</vt:lpstr>
      <vt:lpstr>一覧</vt:lpstr>
      <vt:lpstr>一覧!Print_Area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2016-02-18T01:10:28Z</cp:lastPrinted>
  <dcterms:created xsi:type="dcterms:W3CDTF">2016-02-01T02:10:44Z</dcterms:created>
  <dcterms:modified xsi:type="dcterms:W3CDTF">2016-02-19T01:46:44Z</dcterms:modified>
</cp:coreProperties>
</file>