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45937436-3413-476E-819F-E84B23F50245}" xr6:coauthVersionLast="36" xr6:coauthVersionMax="36" xr10:uidLastSave="{00000000-0000-0000-0000-000000000000}"/>
  <bookViews>
    <workbookView xWindow="0" yWindow="0" windowWidth="23040" windowHeight="7524" xr2:uid="{00000000-000D-0000-FFFF-FFFF00000000}"/>
  </bookViews>
  <sheets>
    <sheet name="高齢・入所系" sheetId="3" r:id="rId1"/>
    <sheet name="高齢・通所系" sheetId="9" r:id="rId2"/>
    <sheet name="高齢・訪問系" sheetId="10" r:id="rId3"/>
    <sheet name="分類" sheetId="7" r:id="rId4"/>
    <sheet name="光熱費支援金基準額" sheetId="8" r:id="rId5"/>
  </sheets>
  <externalReferences>
    <externalReference r:id="rId6"/>
    <externalReference r:id="rId7"/>
    <externalReference r:id="rId8"/>
    <externalReference r:id="rId9"/>
    <externalReference r:id="rId10"/>
    <externalReference r:id="rId11"/>
  </externalReferences>
  <definedNames>
    <definedName name="_xlnm.Print_Area" localSheetId="1">高齢・通所系!$A$1:$S$138</definedName>
    <definedName name="_xlnm.Print_Area" localSheetId="0">高齢・入所系!$A$1:$S$138</definedName>
    <definedName name="_xlnm.Print_Area" localSheetId="2">高齢・訪問系!$A$1:$S$138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0" l="1"/>
  <c r="H40" i="9"/>
  <c r="G40" i="10"/>
  <c r="G40" i="9"/>
  <c r="G40" i="3"/>
  <c r="H40" i="3"/>
  <c r="N116" i="10" l="1"/>
  <c r="P116" i="10" s="1"/>
  <c r="G109" i="10"/>
  <c r="K109" i="10" s="1"/>
  <c r="G108" i="10"/>
  <c r="K108" i="10" s="1"/>
  <c r="G107" i="10"/>
  <c r="K107" i="10" s="1"/>
  <c r="G106" i="10"/>
  <c r="K106" i="10" s="1"/>
  <c r="G105" i="10"/>
  <c r="K105" i="10" s="1"/>
  <c r="G104" i="10"/>
  <c r="K104" i="10" s="1"/>
  <c r="D78" i="10"/>
  <c r="N41" i="10"/>
  <c r="H41" i="10"/>
  <c r="G41" i="10"/>
  <c r="N40" i="10"/>
  <c r="O40" i="10"/>
  <c r="K110" i="10" l="1"/>
  <c r="D135" i="10" s="1"/>
  <c r="O41" i="10"/>
  <c r="E42" i="10" s="1"/>
  <c r="D134" i="10" s="1"/>
  <c r="O134" i="10" s="1"/>
  <c r="G110" i="10"/>
  <c r="P112" i="10"/>
  <c r="N116" i="9" l="1"/>
  <c r="P116" i="9" s="1"/>
  <c r="G109" i="9"/>
  <c r="K109" i="9" s="1"/>
  <c r="G108" i="9"/>
  <c r="K108" i="9" s="1"/>
  <c r="G107" i="9"/>
  <c r="K107" i="9" s="1"/>
  <c r="G106" i="9"/>
  <c r="K106" i="9" s="1"/>
  <c r="G105" i="9"/>
  <c r="K105" i="9" s="1"/>
  <c r="G104" i="9"/>
  <c r="K104" i="9" s="1"/>
  <c r="D78" i="9"/>
  <c r="N41" i="9"/>
  <c r="H41" i="9"/>
  <c r="G41" i="9"/>
  <c r="N40" i="9"/>
  <c r="O40" i="9"/>
  <c r="K110" i="9" l="1"/>
  <c r="D135" i="9" s="1"/>
  <c r="O41" i="9"/>
  <c r="E42" i="9" s="1"/>
  <c r="D134" i="9" s="1"/>
  <c r="O134" i="9" s="1"/>
  <c r="G110" i="9"/>
  <c r="P112" i="9"/>
  <c r="D78" i="3" l="1"/>
  <c r="G109" i="3"/>
  <c r="K109" i="3" s="1"/>
  <c r="G108" i="3"/>
  <c r="K108" i="3" s="1"/>
  <c r="G107" i="3"/>
  <c r="G106" i="3"/>
  <c r="G105" i="3"/>
  <c r="G104" i="3"/>
  <c r="P112" i="3" l="1"/>
  <c r="N41" i="3"/>
  <c r="N40" i="3"/>
  <c r="H41" i="3"/>
  <c r="G41" i="3"/>
  <c r="N116" i="3"/>
  <c r="P116" i="3" s="1"/>
  <c r="K106" i="3"/>
  <c r="K105" i="3"/>
  <c r="K104" i="3" l="1"/>
  <c r="K107" i="3" l="1"/>
  <c r="K110" i="3" s="1"/>
  <c r="D135" i="3" s="1"/>
  <c r="G110" i="3"/>
  <c r="O41" i="3" l="1"/>
  <c r="O40" i="3"/>
  <c r="E42" i="3" l="1"/>
  <c r="D134" i="3" s="1"/>
  <c r="O134" i="3" l="1"/>
</calcChain>
</file>

<file path=xl/sharedStrings.xml><?xml version="1.0" encoding="utf-8"?>
<sst xmlns="http://schemas.openxmlformats.org/spreadsheetml/2006/main" count="693" uniqueCount="284">
  <si>
    <t>〒</t>
    <phoneticPr fontId="1"/>
  </si>
  <si>
    <t>電話番号</t>
    <rPh sb="0" eb="2">
      <t>デンワ</t>
    </rPh>
    <rPh sb="2" eb="4">
      <t>バンゴウ</t>
    </rPh>
    <phoneticPr fontId="1"/>
  </si>
  <si>
    <t>【法人】法人名
【個人】屋号</t>
    <rPh sb="1" eb="3">
      <t>ホウジン</t>
    </rPh>
    <rPh sb="4" eb="6">
      <t>ホウジン</t>
    </rPh>
    <rPh sb="6" eb="7">
      <t>メイ</t>
    </rPh>
    <rPh sb="9" eb="11">
      <t>コジン</t>
    </rPh>
    <rPh sb="12" eb="13">
      <t>ヤ</t>
    </rPh>
    <rPh sb="13" eb="14">
      <t>ゴウ</t>
    </rPh>
    <phoneticPr fontId="1"/>
  </si>
  <si>
    <t>【個人】氏名</t>
    <phoneticPr fontId="1"/>
  </si>
  <si>
    <t>役職・氏名</t>
    <phoneticPr fontId="1"/>
  </si>
  <si>
    <t>【法人】代表者</t>
    <rPh sb="1" eb="3">
      <t>ホウジン</t>
    </rPh>
    <rPh sb="4" eb="7">
      <t>ダイヒョウシャ</t>
    </rPh>
    <phoneticPr fontId="1"/>
  </si>
  <si>
    <t>フリガナ</t>
    <phoneticPr fontId="1"/>
  </si>
  <si>
    <t>申請者に関する情報</t>
    <rPh sb="0" eb="3">
      <t>シンセイシャ</t>
    </rPh>
    <rPh sb="4" eb="5">
      <t>カン</t>
    </rPh>
    <rPh sb="7" eb="9">
      <t>ジョウホウ</t>
    </rPh>
    <phoneticPr fontId="1"/>
  </si>
  <si>
    <t>受付番号</t>
    <rPh sb="0" eb="2">
      <t>ウケツケ</t>
    </rPh>
    <rPh sb="2" eb="4">
      <t>バンゴウ</t>
    </rPh>
    <phoneticPr fontId="1"/>
  </si>
  <si>
    <t>【申立事項】</t>
    <rPh sb="1" eb="2">
      <t>モウ</t>
    </rPh>
    <rPh sb="2" eb="3">
      <t>タ</t>
    </rPh>
    <rPh sb="3" eb="5">
      <t>ジコウ</t>
    </rPh>
    <phoneticPr fontId="1"/>
  </si>
  <si>
    <t>下記のとおり相違ないことを確認の上、チェックボックスをチェックしてください。</t>
  </si>
  <si>
    <t>円</t>
    <rPh sb="0" eb="1">
      <t>エン</t>
    </rPh>
    <phoneticPr fontId="1"/>
  </si>
  <si>
    <t>【申立事項】</t>
    <rPh sb="1" eb="2">
      <t>モウ</t>
    </rPh>
    <rPh sb="2" eb="3">
      <t>タ</t>
    </rPh>
    <rPh sb="3" eb="5">
      <t>ジコウ</t>
    </rPh>
    <phoneticPr fontId="1"/>
  </si>
  <si>
    <t>下記の通り相違ないことを確認の上、チェックボックスをチェックしてください。</t>
    <rPh sb="0" eb="2">
      <t>カキ</t>
    </rPh>
    <rPh sb="3" eb="4">
      <t>トオ</t>
    </rPh>
    <rPh sb="5" eb="7">
      <t>ソウイ</t>
    </rPh>
    <rPh sb="12" eb="14">
      <t>カクニン</t>
    </rPh>
    <rPh sb="15" eb="16">
      <t>ウエ</t>
    </rPh>
    <phoneticPr fontId="1"/>
  </si>
  <si>
    <t>台</t>
    <rPh sb="0" eb="1">
      <t>ダイ</t>
    </rPh>
    <phoneticPr fontId="1"/>
  </si>
  <si>
    <t>円</t>
    <rPh sb="0" eb="1">
      <t>エン</t>
    </rPh>
    <phoneticPr fontId="1"/>
  </si>
  <si>
    <t>　京都府知事　西脇　隆俊　様</t>
    <rPh sb="1" eb="4">
      <t>キョウトフ</t>
    </rPh>
    <rPh sb="4" eb="6">
      <t>チジ</t>
    </rPh>
    <rPh sb="7" eb="9">
      <t>ニシワキ</t>
    </rPh>
    <rPh sb="10" eb="12">
      <t>タカトシ</t>
    </rPh>
    <rPh sb="13" eb="14">
      <t>サマ</t>
    </rPh>
    <phoneticPr fontId="1"/>
  </si>
  <si>
    <t>申請内訳</t>
    <rPh sb="0" eb="2">
      <t>シンセイ</t>
    </rPh>
    <rPh sb="2" eb="4">
      <t>ウチワケ</t>
    </rPh>
    <phoneticPr fontId="1"/>
  </si>
  <si>
    <t>病院・診療所等</t>
    <rPh sb="0" eb="2">
      <t>ビョウイン</t>
    </rPh>
    <rPh sb="3" eb="6">
      <t>シンリョウジョ</t>
    </rPh>
    <rPh sb="6" eb="7">
      <t>トウ</t>
    </rPh>
    <phoneticPr fontId="1"/>
  </si>
  <si>
    <t>児童養護施設等</t>
    <rPh sb="0" eb="7">
      <t>ジドウヨウゴシセツトウ</t>
    </rPh>
    <phoneticPr fontId="1"/>
  </si>
  <si>
    <t>保育所等</t>
    <rPh sb="0" eb="4">
      <t>ホイクショトウ</t>
    </rPh>
    <phoneticPr fontId="1"/>
  </si>
  <si>
    <t>薬局</t>
    <rPh sb="0" eb="2">
      <t>ヤッキョク</t>
    </rPh>
    <phoneticPr fontId="1"/>
  </si>
  <si>
    <t>公衆浴場</t>
    <rPh sb="0" eb="4">
      <t>コウシュウヨクジョウ</t>
    </rPh>
    <phoneticPr fontId="1"/>
  </si>
  <si>
    <t>２．支給申請額</t>
    <rPh sb="2" eb="4">
      <t>シキュウ</t>
    </rPh>
    <rPh sb="4" eb="7">
      <t>シンセイガク</t>
    </rPh>
    <phoneticPr fontId="1"/>
  </si>
  <si>
    <t>（単位：円）</t>
    <rPh sb="1" eb="3">
      <t>タンイ</t>
    </rPh>
    <rPh sb="4" eb="5">
      <t>エン</t>
    </rPh>
    <phoneticPr fontId="1"/>
  </si>
  <si>
    <t>【添付資料】</t>
    <rPh sb="1" eb="3">
      <t>テンプ</t>
    </rPh>
    <rPh sb="3" eb="5">
      <t>シリョウ</t>
    </rPh>
    <phoneticPr fontId="1"/>
  </si>
  <si>
    <t>助産所</t>
    <rPh sb="0" eb="3">
      <t>ジョサンジョ</t>
    </rPh>
    <phoneticPr fontId="1"/>
  </si>
  <si>
    <t>薬局</t>
    <rPh sb="0" eb="2">
      <t>ヤッキョク</t>
    </rPh>
    <phoneticPr fontId="9"/>
  </si>
  <si>
    <t>公衆浴場</t>
    <rPh sb="0" eb="2">
      <t>コウシュウ</t>
    </rPh>
    <rPh sb="2" eb="4">
      <t>ヨクジョウ</t>
    </rPh>
    <phoneticPr fontId="9"/>
  </si>
  <si>
    <t>児童養護施設等</t>
    <rPh sb="0" eb="2">
      <t>ジドウ</t>
    </rPh>
    <rPh sb="2" eb="4">
      <t>ヨウゴ</t>
    </rPh>
    <rPh sb="4" eb="6">
      <t>シセツ</t>
    </rPh>
    <rPh sb="6" eb="7">
      <t>トウ</t>
    </rPh>
    <phoneticPr fontId="9"/>
  </si>
  <si>
    <t>施術所</t>
    <phoneticPr fontId="1"/>
  </si>
  <si>
    <t>申　請　す　る　車　両</t>
    <phoneticPr fontId="1"/>
  </si>
  <si>
    <t>申請する車両は、事業者等が燃料費を負担し、利用者の輸送・送迎、職員等による利用者の居宅への訪問又は利用者の医療機関への通院を含む福祉サービスの提供に使用しています。</t>
    <phoneticPr fontId="1"/>
  </si>
  <si>
    <t>区分・サービス種別・申請金額等の申請内容に相違ありません。</t>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</si>
  <si>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</si>
  <si>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</si>
  <si>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</si>
  <si>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</si>
  <si>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青セル申請者記入</t>
    <rPh sb="0" eb="1">
      <t>アオ</t>
    </rPh>
    <rPh sb="3" eb="6">
      <t>シンセイシャ</t>
    </rPh>
    <rPh sb="6" eb="8">
      <t>キニュウ</t>
    </rPh>
    <phoneticPr fontId="1"/>
  </si>
  <si>
    <t>黄セル自動計算</t>
    <rPh sb="0" eb="1">
      <t>キ</t>
    </rPh>
    <rPh sb="3" eb="5">
      <t>ジドウ</t>
    </rPh>
    <rPh sb="5" eb="7">
      <t>ケイサン</t>
    </rPh>
    <phoneticPr fontId="1"/>
  </si>
  <si>
    <t>１．申請内容　</t>
    <rPh sb="2" eb="6">
      <t>シンセイナイヨウ</t>
    </rPh>
    <phoneticPr fontId="1"/>
  </si>
  <si>
    <t>※全ての項目がチェックされないと申請できません。</t>
    <rPh sb="1" eb="2">
      <t>スベ</t>
    </rPh>
    <rPh sb="4" eb="6">
      <t>コウモク</t>
    </rPh>
    <rPh sb="16" eb="18">
      <t>シンセイ</t>
    </rPh>
    <phoneticPr fontId="1"/>
  </si>
  <si>
    <t>申請額合計
【Ａ＋Ｂ】</t>
    <phoneticPr fontId="1"/>
  </si>
  <si>
    <t>医科診療所・歯科診療所（有床：1～6床まで）</t>
    <rPh sb="0" eb="2">
      <t>イカ</t>
    </rPh>
    <rPh sb="6" eb="8">
      <t>シカ</t>
    </rPh>
    <rPh sb="8" eb="11">
      <t>シンリョウジョ</t>
    </rPh>
    <phoneticPr fontId="1"/>
  </si>
  <si>
    <t>医科診療所・歯科診療所（無床）</t>
    <rPh sb="0" eb="2">
      <t>イカ</t>
    </rPh>
    <rPh sb="6" eb="8">
      <t>シカ</t>
    </rPh>
    <rPh sb="8" eb="11">
      <t>シンリョウジョ</t>
    </rPh>
    <phoneticPr fontId="1"/>
  </si>
  <si>
    <t>医科診療所・歯科診療所（有床：7床以上）</t>
    <phoneticPr fontId="1"/>
  </si>
  <si>
    <t>病院</t>
    <phoneticPr fontId="1"/>
  </si>
  <si>
    <t>施術所（あん摩マッサージ指圧、はり、きゆう､柔道整復）</t>
    <rPh sb="22" eb="24">
      <t>ジュウドウ</t>
    </rPh>
    <rPh sb="24" eb="26">
      <t>セイフク</t>
    </rPh>
    <phoneticPr fontId="1"/>
  </si>
  <si>
    <t>保育所等（定員100人まで）</t>
    <rPh sb="2" eb="3">
      <t>ショ</t>
    </rPh>
    <phoneticPr fontId="1"/>
  </si>
  <si>
    <t>保育所等（定員101～300人まで）</t>
    <rPh sb="2" eb="3">
      <t>ショ</t>
    </rPh>
    <phoneticPr fontId="1"/>
  </si>
  <si>
    <t>保育所等（定員301人以上）</t>
    <rPh sb="2" eb="3">
      <t>ショ</t>
    </rPh>
    <phoneticPr fontId="1"/>
  </si>
  <si>
    <t>児童養護施設等</t>
    <phoneticPr fontId="1"/>
  </si>
  <si>
    <t>保育所等</t>
    <rPh sb="0" eb="3">
      <t>ホイクショ</t>
    </rPh>
    <rPh sb="3" eb="4">
      <t>トウ</t>
    </rPh>
    <phoneticPr fontId="9"/>
  </si>
  <si>
    <t>施術所（あん摩マツサージ指圧、はり、きゆう、柔道整復）</t>
    <rPh sb="0" eb="2">
      <t>セジュツ</t>
    </rPh>
    <rPh sb="2" eb="3">
      <t>ショ</t>
    </rPh>
    <phoneticPr fontId="1"/>
  </si>
  <si>
    <t>開設届の有無</t>
    <rPh sb="0" eb="2">
      <t>カイセツ</t>
    </rPh>
    <rPh sb="2" eb="3">
      <t>トドケ</t>
    </rPh>
    <rPh sb="4" eb="6">
      <t>ウム</t>
    </rPh>
    <phoneticPr fontId="1"/>
  </si>
  <si>
    <t>有無の確認</t>
    <rPh sb="0" eb="2">
      <t>ウム</t>
    </rPh>
    <rPh sb="3" eb="5">
      <t>カクニン</t>
    </rPh>
    <phoneticPr fontId="1"/>
  </si>
  <si>
    <t>有</t>
    <rPh sb="0" eb="1">
      <t>ア</t>
    </rPh>
    <phoneticPr fontId="1"/>
  </si>
  <si>
    <t>無</t>
    <rPh sb="0" eb="1">
      <t>ナ</t>
    </rPh>
    <phoneticPr fontId="1"/>
  </si>
  <si>
    <t>単独</t>
    <rPh sb="0" eb="2">
      <t>タンドク</t>
    </rPh>
    <phoneticPr fontId="1"/>
  </si>
  <si>
    <t>多機能</t>
    <rPh sb="0" eb="3">
      <t>タキノウ</t>
    </rPh>
    <phoneticPr fontId="1"/>
  </si>
  <si>
    <t>*助産所の開設届の有無</t>
    <rPh sb="1" eb="4">
      <t>ジョサンショ</t>
    </rPh>
    <rPh sb="5" eb="7">
      <t>カイセツ</t>
    </rPh>
    <rPh sb="7" eb="8">
      <t>トドケ</t>
    </rPh>
    <rPh sb="9" eb="11">
      <t>ウム</t>
    </rPh>
    <phoneticPr fontId="1"/>
  </si>
  <si>
    <t>・（別紙）支払口座振替依頼書</t>
    <rPh sb="2" eb="4">
      <t>ベッシ</t>
    </rPh>
    <rPh sb="5" eb="11">
      <t>シハライコウザフリカエ</t>
    </rPh>
    <rPh sb="11" eb="14">
      <t>イライショ</t>
    </rPh>
    <phoneticPr fontId="1"/>
  </si>
  <si>
    <t>本交付金交付要領に定める事項をいずれも遵守することを誓約します。</t>
    <rPh sb="0" eb="1">
      <t>ホン</t>
    </rPh>
    <rPh sb="4" eb="6">
      <t>コウフ</t>
    </rPh>
    <rPh sb="6" eb="8">
      <t>ヨウリョウ</t>
    </rPh>
    <phoneticPr fontId="1"/>
  </si>
  <si>
    <t>本交付金の交付決定後、交付要件に違反する事実や申請書類の不正その他支給要件を満たさないことが発覚した場合は、交付金を返還します。</t>
    <rPh sb="0" eb="1">
      <t>ホン</t>
    </rPh>
    <phoneticPr fontId="1"/>
  </si>
  <si>
    <t>別記様式</t>
    <phoneticPr fontId="1"/>
  </si>
  <si>
    <t>(1)障害者手帳所持の患者の診察した場合</t>
    <rPh sb="3" eb="4">
      <t>ショウ</t>
    </rPh>
    <rPh sb="4" eb="5">
      <t>ガイ</t>
    </rPh>
    <rPh sb="5" eb="6">
      <t>シャ</t>
    </rPh>
    <rPh sb="6" eb="8">
      <t>テチョウ</t>
    </rPh>
    <rPh sb="8" eb="10">
      <t>ショジ</t>
    </rPh>
    <rPh sb="11" eb="13">
      <t>カンジャ</t>
    </rPh>
    <rPh sb="14" eb="16">
      <t>シンサツ</t>
    </rPh>
    <rPh sb="18" eb="20">
      <t>バアイ</t>
    </rPh>
    <phoneticPr fontId="1"/>
  </si>
  <si>
    <t>(2)重度な障害者を診察し、特別対応加算請求をした場合</t>
    <rPh sb="7" eb="8">
      <t>ガイ</t>
    </rPh>
    <phoneticPr fontId="1"/>
  </si>
  <si>
    <t>(3)障害のある患者の診察はしていなかった場合</t>
    <rPh sb="4" eb="5">
      <t>ガイ</t>
    </rPh>
    <phoneticPr fontId="1"/>
  </si>
  <si>
    <t>事業所名又は公衆浴場名</t>
    <rPh sb="0" eb="4">
      <t>ジギョウショメイ</t>
    </rPh>
    <rPh sb="4" eb="5">
      <t>マタ</t>
    </rPh>
    <rPh sb="6" eb="8">
      <t>コウシュウ</t>
    </rPh>
    <rPh sb="8" eb="10">
      <t>ヨクジョウ</t>
    </rPh>
    <rPh sb="10" eb="11">
      <t>メイ</t>
    </rPh>
    <phoneticPr fontId="1"/>
  </si>
  <si>
    <t>病院</t>
    <rPh sb="0" eb="2">
      <t>ビョウイン</t>
    </rPh>
    <phoneticPr fontId="1"/>
  </si>
  <si>
    <t>診療所</t>
    <rPh sb="0" eb="3">
      <t>シンリョウショ</t>
    </rPh>
    <phoneticPr fontId="1"/>
  </si>
  <si>
    <t>助産所</t>
    <rPh sb="0" eb="3">
      <t>ジョサンショ</t>
    </rPh>
    <phoneticPr fontId="1"/>
  </si>
  <si>
    <t>介護サービス事業所等</t>
    <rPh sb="0" eb="2">
      <t>カイゴ</t>
    </rPh>
    <rPh sb="6" eb="10">
      <t>ジギョウショトウ</t>
    </rPh>
    <phoneticPr fontId="1"/>
  </si>
  <si>
    <t>ア）申請内訳（※公衆浴場以外）</t>
    <rPh sb="2" eb="4">
      <t>シンセイ</t>
    </rPh>
    <rPh sb="4" eb="6">
      <t>ウチワケ</t>
    </rPh>
    <phoneticPr fontId="1"/>
  </si>
  <si>
    <t>イ）申請内訳（※公衆浴場）</t>
    <rPh sb="2" eb="4">
      <t>シンセイ</t>
    </rPh>
    <rPh sb="4" eb="6">
      <t>ウチワケ</t>
    </rPh>
    <rPh sb="8" eb="10">
      <t>コウシュウ</t>
    </rPh>
    <rPh sb="10" eb="12">
      <t>ヨクジョウ</t>
    </rPh>
    <phoneticPr fontId="1"/>
  </si>
  <si>
    <t>本交付金における業種区分において、他の業種区分と重複の申請を行っていません。</t>
    <rPh sb="0" eb="1">
      <t>ホン</t>
    </rPh>
    <rPh sb="1" eb="3">
      <t>コウフ</t>
    </rPh>
    <rPh sb="8" eb="10">
      <t>ギョウシュ</t>
    </rPh>
    <rPh sb="10" eb="12">
      <t>クブン</t>
    </rPh>
    <rPh sb="17" eb="18">
      <t>タ</t>
    </rPh>
    <rPh sb="19" eb="21">
      <t>ギョウシュ</t>
    </rPh>
    <rPh sb="21" eb="23">
      <t>クブン</t>
    </rPh>
    <rPh sb="24" eb="26">
      <t>ジュウフク</t>
    </rPh>
    <rPh sb="27" eb="29">
      <t>シンセイ</t>
    </rPh>
    <rPh sb="30" eb="31">
      <t>オコナ</t>
    </rPh>
    <phoneticPr fontId="1"/>
  </si>
  <si>
    <t>所有者</t>
    <rPh sb="0" eb="3">
      <t>ショユウシャ</t>
    </rPh>
    <phoneticPr fontId="1"/>
  </si>
  <si>
    <t>事業所</t>
    <rPh sb="0" eb="3">
      <t>ジギョウショ</t>
    </rPh>
    <phoneticPr fontId="1"/>
  </si>
  <si>
    <t>その他</t>
    <rPh sb="2" eb="3">
      <t>タ</t>
    </rPh>
    <phoneticPr fontId="1"/>
  </si>
  <si>
    <t>上記申請内容に相違ありません。</t>
    <rPh sb="0" eb="2">
      <t>ジョウキ</t>
    </rPh>
    <rPh sb="2" eb="4">
      <t>シンセイ</t>
    </rPh>
    <rPh sb="4" eb="6">
      <t>ナイヨウ</t>
    </rPh>
    <rPh sb="7" eb="9">
      <t>ソウイ</t>
    </rPh>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</si>
  <si>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</si>
  <si>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申請金額合計【Ａ】</t>
    <rPh sb="0" eb="2">
      <t>シンセイ</t>
    </rPh>
    <rPh sb="2" eb="4">
      <t>キンガク</t>
    </rPh>
    <rPh sb="4" eb="6">
      <t>ゴウケイ</t>
    </rPh>
    <phoneticPr fontId="1"/>
  </si>
  <si>
    <t>（１）の申請額【Ａ】</t>
    <rPh sb="4" eb="7">
      <t>シンセイガク</t>
    </rPh>
    <phoneticPr fontId="1"/>
  </si>
  <si>
    <t>（２）の申請額【Ｂ】</t>
    <rPh sb="4" eb="7">
      <t>シンセイガク</t>
    </rPh>
    <phoneticPr fontId="1"/>
  </si>
  <si>
    <t>（１）光熱費支援事業</t>
    <rPh sb="3" eb="6">
      <t>コウネツヒ</t>
    </rPh>
    <rPh sb="6" eb="8">
      <t>シエン</t>
    </rPh>
    <rPh sb="8" eb="10">
      <t>ジギョウ</t>
    </rPh>
    <phoneticPr fontId="1"/>
  </si>
  <si>
    <t>（２）燃料費支援事業</t>
    <rPh sb="3" eb="6">
      <t>ネンリョウヒ</t>
    </rPh>
    <rPh sb="6" eb="8">
      <t>シエン</t>
    </rPh>
    <rPh sb="8" eb="10">
      <t>ジギョウ</t>
    </rPh>
    <phoneticPr fontId="1"/>
  </si>
  <si>
    <t>注</t>
    <rPh sb="0" eb="1">
      <t>チュウ</t>
    </rPh>
    <phoneticPr fontId="1"/>
  </si>
  <si>
    <t>単独・多機能の別</t>
    <rPh sb="0" eb="2">
      <t>タンドク</t>
    </rPh>
    <rPh sb="3" eb="6">
      <t>タキノウ</t>
    </rPh>
    <rPh sb="7" eb="8">
      <t>ベツ</t>
    </rPh>
    <phoneticPr fontId="1"/>
  </si>
  <si>
    <t>勤務実
人数</t>
    <phoneticPr fontId="1"/>
  </si>
  <si>
    <t>のべ勤務時間数</t>
  </si>
  <si>
    <t>Ａ（時間）</t>
    <phoneticPr fontId="1"/>
  </si>
  <si>
    <t>Ｂ（時間）</t>
    <phoneticPr fontId="1"/>
  </si>
  <si>
    <t>当該月において常勤職員が勤務すべき時間数</t>
    <phoneticPr fontId="1"/>
  </si>
  <si>
    <t>（人）</t>
    <phoneticPr fontId="1"/>
  </si>
  <si>
    <t>A÷B＝C(人)</t>
    <phoneticPr fontId="1"/>
  </si>
  <si>
    <t>３　勤務とは、サービスを提供するための直接処遇職員の勤務を指します。</t>
    <rPh sb="2" eb="4">
      <t>キンム</t>
    </rPh>
    <rPh sb="12" eb="14">
      <t>テイキョウ</t>
    </rPh>
    <rPh sb="19" eb="21">
      <t>チョクセツ</t>
    </rPh>
    <rPh sb="21" eb="23">
      <t>ショグウ</t>
    </rPh>
    <rPh sb="23" eb="25">
      <t>ショクイン</t>
    </rPh>
    <rPh sb="26" eb="28">
      <t>キンム</t>
    </rPh>
    <rPh sb="29" eb="30">
      <t>サ</t>
    </rPh>
    <phoneticPr fontId="1"/>
  </si>
  <si>
    <t>２　介護サービス事業所等、障害者施設等において、同一の車両の申請はできません。</t>
    <rPh sb="2" eb="4">
      <t>カイゴ</t>
    </rPh>
    <rPh sb="8" eb="11">
      <t>ジギョウショ</t>
    </rPh>
    <rPh sb="11" eb="12">
      <t>トウ</t>
    </rPh>
    <rPh sb="13" eb="16">
      <t>ショウガイシャ</t>
    </rPh>
    <rPh sb="16" eb="18">
      <t>シセツ</t>
    </rPh>
    <rPh sb="18" eb="19">
      <t>トウ</t>
    </rPh>
    <phoneticPr fontId="1"/>
  </si>
  <si>
    <t>該当月</t>
    <phoneticPr fontId="1"/>
  </si>
  <si>
    <t>区
分</t>
    <phoneticPr fontId="1"/>
  </si>
  <si>
    <t>障害者施設等</t>
    <rPh sb="0" eb="3">
      <t>ショウガイシャ</t>
    </rPh>
    <rPh sb="3" eb="5">
      <t>シセツ</t>
    </rPh>
    <rPh sb="5" eb="6">
      <t>トウ</t>
    </rPh>
    <phoneticPr fontId="1"/>
  </si>
  <si>
    <t>介護サービス事業所等又は障害者施設等の訪問系事業所において、事業所所有以外の車両を含めて申請する場合の申請上限台数計算</t>
    <rPh sb="33" eb="35">
      <t>ショユウ</t>
    </rPh>
    <rPh sb="41" eb="42">
      <t>フク</t>
    </rPh>
    <rPh sb="48" eb="50">
      <t>バアイ</t>
    </rPh>
    <phoneticPr fontId="1"/>
  </si>
  <si>
    <t>事業所所有以外の車両を含む場合の訪問系事業所の申請上限台数</t>
    <rPh sb="0" eb="3">
      <t>ジギョウショ</t>
    </rPh>
    <rPh sb="3" eb="5">
      <t>ショユウ</t>
    </rPh>
    <rPh sb="5" eb="7">
      <t>イガイ</t>
    </rPh>
    <rPh sb="8" eb="10">
      <t>シャリョウ</t>
    </rPh>
    <rPh sb="11" eb="12">
      <t>フク</t>
    </rPh>
    <rPh sb="13" eb="15">
      <t>バアイ</t>
    </rPh>
    <rPh sb="23" eb="25">
      <t>シンセイ</t>
    </rPh>
    <rPh sb="25" eb="27">
      <t>ジョウゲン</t>
    </rPh>
    <rPh sb="27" eb="29">
      <t>ダイスウ</t>
    </rPh>
    <phoneticPr fontId="1"/>
  </si>
  <si>
    <t>C(台)</t>
    <rPh sb="2" eb="3">
      <t>ダイ</t>
    </rPh>
    <phoneticPr fontId="1"/>
  </si>
  <si>
    <t>床</t>
    <rPh sb="0" eb="1">
      <t>ユカ</t>
    </rPh>
    <phoneticPr fontId="1"/>
  </si>
  <si>
    <t>施設</t>
    <rPh sb="0" eb="2">
      <t>シセツ</t>
    </rPh>
    <phoneticPr fontId="1"/>
  </si>
  <si>
    <t>人</t>
    <rPh sb="0" eb="1">
      <t>ニン</t>
    </rPh>
    <phoneticPr fontId="1"/>
  </si>
  <si>
    <t>店舗</t>
    <rPh sb="0" eb="2">
      <t>テンポ</t>
    </rPh>
    <phoneticPr fontId="1"/>
  </si>
  <si>
    <t>歯科診療所</t>
    <rPh sb="0" eb="2">
      <t>シカ</t>
    </rPh>
    <rPh sb="2" eb="5">
      <t>シンリョウショ</t>
    </rPh>
    <phoneticPr fontId="1"/>
  </si>
  <si>
    <t>業種区分</t>
  </si>
  <si>
    <t>業種区分</t>
    <rPh sb="0" eb="2">
      <t>ギョウシュ</t>
    </rPh>
    <rPh sb="2" eb="4">
      <t>クブン</t>
    </rPh>
    <phoneticPr fontId="1"/>
  </si>
  <si>
    <t>事業所又は公衆浴場
所在地</t>
    <rPh sb="0" eb="3">
      <t>ジギョウショ</t>
    </rPh>
    <rPh sb="3" eb="4">
      <t>マタ</t>
    </rPh>
    <rPh sb="5" eb="7">
      <t>コウシュウ</t>
    </rPh>
    <rPh sb="7" eb="9">
      <t>ヨクジョウ</t>
    </rPh>
    <rPh sb="10" eb="13">
      <t>ショザイチ</t>
    </rPh>
    <phoneticPr fontId="1"/>
  </si>
  <si>
    <t>分類</t>
    <rPh sb="0" eb="2">
      <t>ブンルイ</t>
    </rPh>
    <phoneticPr fontId="1"/>
  </si>
  <si>
    <t>単位</t>
    <rPh sb="0" eb="2">
      <t>タンイ</t>
    </rPh>
    <phoneticPr fontId="1"/>
  </si>
  <si>
    <t>単価</t>
    <rPh sb="0" eb="2">
      <t>タンカ</t>
    </rPh>
    <phoneticPr fontId="1"/>
  </si>
  <si>
    <t>・振込先口座の通帳の写し（別紙の情報が分かる頁）</t>
    <rPh sb="1" eb="3">
      <t>フリコミ</t>
    </rPh>
    <rPh sb="3" eb="4">
      <t>サキ</t>
    </rPh>
    <rPh sb="7" eb="9">
      <t>ツウチョウ</t>
    </rPh>
    <rPh sb="10" eb="11">
      <t>ウツ</t>
    </rPh>
    <rPh sb="13" eb="15">
      <t>ベッシ</t>
    </rPh>
    <rPh sb="16" eb="18">
      <t>ジョウホウ</t>
    </rPh>
    <rPh sb="19" eb="20">
      <t>ワ</t>
    </rPh>
    <rPh sb="22" eb="23">
      <t>ページ</t>
    </rPh>
    <phoneticPr fontId="1"/>
  </si>
  <si>
    <t>申請金額合計【Ａ】</t>
  </si>
  <si>
    <t>①分類</t>
    <rPh sb="1" eb="3">
      <t>ブンルイ</t>
    </rPh>
    <phoneticPr fontId="1"/>
  </si>
  <si>
    <t>②
病床数
施設数
定員数
人数
店舗数</t>
    <rPh sb="6" eb="9">
      <t>シセツスウ</t>
    </rPh>
    <rPh sb="10" eb="13">
      <t>テイインスウ</t>
    </rPh>
    <rPh sb="17" eb="19">
      <t>テンポ</t>
    </rPh>
    <rPh sb="19" eb="20">
      <t>スウ</t>
    </rPh>
    <phoneticPr fontId="1"/>
  </si>
  <si>
    <t>③単価</t>
    <phoneticPr fontId="1"/>
  </si>
  <si>
    <t>④歯科診療所で
(1)障害者手帳所持の患者の診察した場合
(2)重度な障がい者を診察し、特別対応加算請求をした場合</t>
    <rPh sb="1" eb="3">
      <t>シカ</t>
    </rPh>
    <rPh sb="3" eb="6">
      <t>シンリョウジョ</t>
    </rPh>
    <rPh sb="11" eb="12">
      <t>ショウ</t>
    </rPh>
    <rPh sb="12" eb="13">
      <t>ガイ</t>
    </rPh>
    <rPh sb="13" eb="14">
      <t>シャ</t>
    </rPh>
    <rPh sb="14" eb="16">
      <t>テチョウ</t>
    </rPh>
    <rPh sb="16" eb="18">
      <t>ショジ</t>
    </rPh>
    <rPh sb="19" eb="21">
      <t>カンジャ</t>
    </rPh>
    <rPh sb="22" eb="24">
      <t>シンサツ</t>
    </rPh>
    <rPh sb="26" eb="28">
      <t>バアイ</t>
    </rPh>
    <rPh sb="32" eb="34">
      <t>ジュウド</t>
    </rPh>
    <rPh sb="35" eb="36">
      <t>ショウ</t>
    </rPh>
    <rPh sb="38" eb="39">
      <t>シャ</t>
    </rPh>
    <rPh sb="40" eb="42">
      <t>シンサツ</t>
    </rPh>
    <rPh sb="44" eb="46">
      <t>トクベツ</t>
    </rPh>
    <rPh sb="46" eb="48">
      <t>タイオウ</t>
    </rPh>
    <rPh sb="48" eb="50">
      <t>カサン</t>
    </rPh>
    <rPh sb="50" eb="52">
      <t>セイキュウ</t>
    </rPh>
    <rPh sb="55" eb="57">
      <t>バアイ</t>
    </rPh>
    <phoneticPr fontId="1"/>
  </si>
  <si>
    <t>⑤歯科診療所への
加算額</t>
    <rPh sb="1" eb="3">
      <t>シカ</t>
    </rPh>
    <rPh sb="3" eb="6">
      <t>シンリョウジョ</t>
    </rPh>
    <rPh sb="9" eb="11">
      <t>カサン</t>
    </rPh>
    <rPh sb="11" eb="12">
      <t>ガク</t>
    </rPh>
    <phoneticPr fontId="1"/>
  </si>
  <si>
    <t>⑥申請額</t>
    <rPh sb="1" eb="4">
      <t>シンセイガク</t>
    </rPh>
    <phoneticPr fontId="1"/>
  </si>
  <si>
    <t xml:space="preserve"> なお、障害者施設等については、多機能型事業所と障害者支援施設の場合は、合計定員を記入すること。また、介護サービス事業所等又は障害者施設等で短期入所がある場合はその定員を⑦に記載し、②の人数に加算すること。（⑦は②の内数となる）</t>
    <rPh sb="5" eb="6">
      <t>ガイ</t>
    </rPh>
    <rPh sb="9" eb="10">
      <t>トウ</t>
    </rPh>
    <rPh sb="25" eb="26">
      <t>ガイ</t>
    </rPh>
    <rPh sb="27" eb="29">
      <t>シエン</t>
    </rPh>
    <rPh sb="29" eb="31">
      <t>シセツ</t>
    </rPh>
    <rPh sb="32" eb="34">
      <t>バアイ</t>
    </rPh>
    <rPh sb="36" eb="38">
      <t>ゴウケイ</t>
    </rPh>
    <rPh sb="38" eb="40">
      <t>テイイン</t>
    </rPh>
    <rPh sb="41" eb="43">
      <t>キニュウ</t>
    </rPh>
    <rPh sb="61" eb="62">
      <t>マタ</t>
    </rPh>
    <rPh sb="63" eb="66">
      <t>ショウガイシャ</t>
    </rPh>
    <rPh sb="66" eb="68">
      <t>シセツ</t>
    </rPh>
    <rPh sb="68" eb="69">
      <t>トウ</t>
    </rPh>
    <rPh sb="70" eb="72">
      <t>タンキ</t>
    </rPh>
    <rPh sb="72" eb="74">
      <t>ニュウショ</t>
    </rPh>
    <rPh sb="77" eb="79">
      <t>バアイ</t>
    </rPh>
    <rPh sb="82" eb="84">
      <t>テイイン</t>
    </rPh>
    <rPh sb="87" eb="89">
      <t>キサイ</t>
    </rPh>
    <rPh sb="93" eb="94">
      <t>ニン</t>
    </rPh>
    <rPh sb="94" eb="95">
      <t>スウ</t>
    </rPh>
    <rPh sb="96" eb="98">
      <t>カサン</t>
    </rPh>
    <rPh sb="108" eb="110">
      <t>ウチスウ</t>
    </rPh>
    <phoneticPr fontId="1"/>
  </si>
  <si>
    <t>開設届の有無</t>
  </si>
  <si>
    <t>サービス種別</t>
  </si>
  <si>
    <t>種別毎の定員</t>
    <phoneticPr fontId="1"/>
  </si>
  <si>
    <t>サービス種別</t>
    <rPh sb="4" eb="6">
      <t>シュベツ</t>
    </rPh>
    <phoneticPr fontId="1"/>
  </si>
  <si>
    <t>介護サービス事業所等</t>
    <phoneticPr fontId="1"/>
  </si>
  <si>
    <t>常勤換算後の人数(小数点第１位切り上げ)</t>
    <rPh sb="9" eb="12">
      <t>ショウスウテン</t>
    </rPh>
    <rPh sb="12" eb="13">
      <t>ダイ</t>
    </rPh>
    <rPh sb="14" eb="15">
      <t>イ</t>
    </rPh>
    <rPh sb="15" eb="16">
      <t>キ</t>
    </rPh>
    <rPh sb="17" eb="18">
      <t>ア</t>
    </rPh>
    <phoneticPr fontId="1"/>
  </si>
  <si>
    <t>合計台数</t>
    <phoneticPr fontId="1"/>
  </si>
  <si>
    <t>申請合計
金額【Ｂ】</t>
    <phoneticPr fontId="1"/>
  </si>
  <si>
    <t>京都府</t>
    <phoneticPr fontId="1"/>
  </si>
  <si>
    <t>加算額</t>
    <phoneticPr fontId="1"/>
  </si>
  <si>
    <t>歯科診療所への加算</t>
    <rPh sb="0" eb="2">
      <t>シカ</t>
    </rPh>
    <rPh sb="2" eb="5">
      <t>シンリョウジョ</t>
    </rPh>
    <phoneticPr fontId="1"/>
  </si>
  <si>
    <t>障害者施設等の単独、他機能の別</t>
    <rPh sb="7" eb="9">
      <t>タンドク</t>
    </rPh>
    <rPh sb="10" eb="11">
      <t>タ</t>
    </rPh>
    <rPh sb="11" eb="13">
      <t>キノウ</t>
    </rPh>
    <rPh sb="14" eb="15">
      <t>ベツ</t>
    </rPh>
    <phoneticPr fontId="1"/>
  </si>
  <si>
    <t>燃料費車両の所有者</t>
    <rPh sb="3" eb="5">
      <t>シャリョウ</t>
    </rPh>
    <rPh sb="6" eb="9">
      <t>ショユウシャ</t>
    </rPh>
    <phoneticPr fontId="1"/>
  </si>
  <si>
    <t>担当者電話番号</t>
    <rPh sb="0" eb="3">
      <t>タントウシャ</t>
    </rPh>
    <rPh sb="3" eb="5">
      <t>デンワ</t>
    </rPh>
    <rPh sb="5" eb="7">
      <t>バンゴウ</t>
    </rPh>
    <phoneticPr fontId="1"/>
  </si>
  <si>
    <t>連絡先メールアドレス</t>
    <rPh sb="0" eb="2">
      <t>レンラク</t>
    </rPh>
    <rPh sb="2" eb="3">
      <t>サキ</t>
    </rPh>
    <phoneticPr fontId="1"/>
  </si>
  <si>
    <t>⑦加算する短期入所の定員数（②の内数）</t>
    <rPh sb="1" eb="3">
      <t>カサン</t>
    </rPh>
    <rPh sb="5" eb="7">
      <t>タンキ</t>
    </rPh>
    <rPh sb="7" eb="9">
      <t>ニュウショ</t>
    </rPh>
    <rPh sb="10" eb="12">
      <t>テイイン</t>
    </rPh>
    <rPh sb="12" eb="13">
      <t>スウ</t>
    </rPh>
    <rPh sb="16" eb="18">
      <t>ウチスウ</t>
    </rPh>
    <phoneticPr fontId="1"/>
  </si>
  <si>
    <t>市・町・村</t>
    <rPh sb="0" eb="1">
      <t>シ</t>
    </rPh>
    <rPh sb="2" eb="3">
      <t>チョウ</t>
    </rPh>
    <rPh sb="4" eb="5">
      <t>ムラ</t>
    </rPh>
    <phoneticPr fontId="1"/>
  </si>
  <si>
    <t>*②の病床数・定員数については、病院・診療所（有床：7床以上)は稼働病床数、介護サービス事業所等（入所系事業所・通所系事業所）及び障害者施設等
（入所系事業所・通所系事業所）、児童養護施設等は定員数、人数をそれぞれ記載すること。</t>
    <rPh sb="3" eb="6">
      <t>ビョウショウスウ</t>
    </rPh>
    <rPh sb="7" eb="10">
      <t>テイインスウ</t>
    </rPh>
    <rPh sb="16" eb="18">
      <t>ビョウイン</t>
    </rPh>
    <rPh sb="19" eb="22">
      <t>シンリョウジョ</t>
    </rPh>
    <rPh sb="23" eb="25">
      <t>ユウショウ</t>
    </rPh>
    <rPh sb="27" eb="28">
      <t>ユカ</t>
    </rPh>
    <rPh sb="28" eb="30">
      <t>イジョウ</t>
    </rPh>
    <rPh sb="32" eb="34">
      <t>カドウ</t>
    </rPh>
    <rPh sb="34" eb="37">
      <t>ビョウショウスウ</t>
    </rPh>
    <rPh sb="38" eb="40">
      <t>カイゴ</t>
    </rPh>
    <rPh sb="44" eb="47">
      <t>ジギョウショ</t>
    </rPh>
    <rPh sb="47" eb="48">
      <t>トウ</t>
    </rPh>
    <rPh sb="49" eb="51">
      <t>ニュウショ</t>
    </rPh>
    <rPh sb="51" eb="52">
      <t>ケイ</t>
    </rPh>
    <rPh sb="52" eb="55">
      <t>ジギョウショ</t>
    </rPh>
    <rPh sb="56" eb="59">
      <t>ツウショケイ</t>
    </rPh>
    <rPh sb="59" eb="62">
      <t>ジギョウショ</t>
    </rPh>
    <rPh sb="63" eb="64">
      <t>オヨ</t>
    </rPh>
    <rPh sb="75" eb="76">
      <t>ケイ</t>
    </rPh>
    <phoneticPr fontId="1"/>
  </si>
  <si>
    <t>・振込先口座の通帳の写し（別紙の情報が分かる頁）</t>
    <rPh sb="1" eb="3">
      <t>フリコミ</t>
    </rPh>
    <rPh sb="3" eb="4">
      <t>サキ</t>
    </rPh>
    <rPh sb="4" eb="6">
      <t>コウザ</t>
    </rPh>
    <rPh sb="7" eb="9">
      <t>ツウチョウ</t>
    </rPh>
    <phoneticPr fontId="1"/>
  </si>
  <si>
    <t>*施術所の保険診療の有無等</t>
    <rPh sb="1" eb="3">
      <t>セジュツ</t>
    </rPh>
    <rPh sb="3" eb="4">
      <t>ショ</t>
    </rPh>
    <rPh sb="7" eb="9">
      <t>シンリョウ</t>
    </rPh>
    <rPh sb="10" eb="12">
      <t>ウム</t>
    </rPh>
    <rPh sb="12" eb="13">
      <t>トウ</t>
    </rPh>
    <phoneticPr fontId="1"/>
  </si>
  <si>
    <t>保険診療の有無</t>
    <rPh sb="0" eb="2">
      <t>ホケン</t>
    </rPh>
    <rPh sb="2" eb="4">
      <t>シンリョウ</t>
    </rPh>
    <rPh sb="5" eb="7">
      <t>ウム</t>
    </rPh>
    <phoneticPr fontId="1"/>
  </si>
  <si>
    <t>・振込先口座の通帳の写し（別紙の情報が分かる頁）</t>
    <rPh sb="1" eb="3">
      <t>フリコミ</t>
    </rPh>
    <rPh sb="3" eb="4">
      <t>サキ</t>
    </rPh>
    <rPh sb="4" eb="6">
      <t>コウザ</t>
    </rPh>
    <rPh sb="7" eb="9">
      <t>ツウチョウ</t>
    </rPh>
    <rPh sb="10" eb="11">
      <t>ウツ</t>
    </rPh>
    <phoneticPr fontId="1"/>
  </si>
  <si>
    <t>１　この表は、令和４年10月、11月又は12月のうち、常勤換算後の人数が最も多い月について記載してください。</t>
    <rPh sb="4" eb="5">
      <t>ヒョウ</t>
    </rPh>
    <rPh sb="7" eb="9">
      <t>レイワ</t>
    </rPh>
    <rPh sb="10" eb="11">
      <t>ネン</t>
    </rPh>
    <rPh sb="13" eb="14">
      <t>ガツ</t>
    </rPh>
    <rPh sb="17" eb="18">
      <t>ガツ</t>
    </rPh>
    <rPh sb="18" eb="19">
      <t>マタ</t>
    </rPh>
    <rPh sb="22" eb="23">
      <t>ガツ</t>
    </rPh>
    <rPh sb="27" eb="29">
      <t>ジョウキン</t>
    </rPh>
    <rPh sb="29" eb="31">
      <t>カンザン</t>
    </rPh>
    <rPh sb="31" eb="32">
      <t>ゴ</t>
    </rPh>
    <rPh sb="33" eb="35">
      <t>ニンズウ</t>
    </rPh>
    <rPh sb="36" eb="37">
      <t>モット</t>
    </rPh>
    <rPh sb="38" eb="39">
      <t>オオ</t>
    </rPh>
    <rPh sb="40" eb="41">
      <t>ツキ</t>
    </rPh>
    <rPh sb="45" eb="47">
      <t>キサイ</t>
    </rPh>
    <phoneticPr fontId="1"/>
  </si>
  <si>
    <t>申請する公衆浴場については、令和４年10月１日から同年12月31日までの期間において営業を行います。</t>
    <rPh sb="0" eb="2">
      <t>シンセイ</t>
    </rPh>
    <rPh sb="4" eb="6">
      <t>コウシュウ</t>
    </rPh>
    <rPh sb="6" eb="8">
      <t>ヨクジョウ</t>
    </rPh>
    <rPh sb="14" eb="16">
      <t>レイワ</t>
    </rPh>
    <rPh sb="17" eb="18">
      <t>ネン</t>
    </rPh>
    <rPh sb="20" eb="21">
      <t>ガツ</t>
    </rPh>
    <rPh sb="22" eb="23">
      <t>ニチ</t>
    </rPh>
    <rPh sb="25" eb="27">
      <t>ドウネン</t>
    </rPh>
    <rPh sb="29" eb="30">
      <t>ニチ</t>
    </rPh>
    <rPh sb="33" eb="35">
      <t>キカン</t>
    </rPh>
    <rPh sb="39" eb="41">
      <t>エイギョウ</t>
    </rPh>
    <phoneticPr fontId="1"/>
  </si>
  <si>
    <t>・令和４年10月分の燃料に係る納品書、領収書等の写し（廃材のみ使用の場合は添付不要）</t>
    <phoneticPr fontId="1"/>
  </si>
  <si>
    <t>申請する事業所については、令和４年10月１日から同年12月31日までの期間において当該施設を設置し、診療、介護福祉サービス等、障害福祉サービス等又は保育等の提供を行っています。</t>
    <rPh sb="0" eb="2">
      <t>シンセイ</t>
    </rPh>
    <rPh sb="4" eb="7">
      <t>ジギョウショ</t>
    </rPh>
    <rPh sb="13" eb="15">
      <t>レイワ</t>
    </rPh>
    <rPh sb="16" eb="17">
      <t>ネン</t>
    </rPh>
    <rPh sb="19" eb="20">
      <t>ガツ</t>
    </rPh>
    <rPh sb="21" eb="22">
      <t>ニチ</t>
    </rPh>
    <rPh sb="24" eb="26">
      <t>ドウネン</t>
    </rPh>
    <rPh sb="28" eb="29">
      <t>ガツ</t>
    </rPh>
    <rPh sb="31" eb="32">
      <t>ニチ</t>
    </rPh>
    <rPh sb="35" eb="37">
      <t>キカン</t>
    </rPh>
    <rPh sb="41" eb="43">
      <t>トウガイ</t>
    </rPh>
    <rPh sb="43" eb="45">
      <t>シセツ</t>
    </rPh>
    <rPh sb="46" eb="48">
      <t>ウンエイ</t>
    </rPh>
    <rPh sb="48" eb="49">
      <t>ナド</t>
    </rPh>
    <rPh sb="49" eb="50">
      <t>オコナ</t>
    </rPh>
    <rPh sb="53" eb="55">
      <t>カイゴ</t>
    </rPh>
    <rPh sb="55" eb="57">
      <t>フクシ</t>
    </rPh>
    <rPh sb="61" eb="62">
      <t>トウ</t>
    </rPh>
    <rPh sb="66" eb="67">
      <t>ガイ</t>
    </rPh>
    <rPh sb="71" eb="72">
      <t>トウ</t>
    </rPh>
    <rPh sb="72" eb="73">
      <t>マタ</t>
    </rPh>
    <phoneticPr fontId="1"/>
  </si>
  <si>
    <t>京都府原油価格・物価高騰対策緊急支援事業交付金
申請書兼実績報告書</t>
    <rPh sb="0" eb="3">
      <t>キョウトフ</t>
    </rPh>
    <rPh sb="3" eb="5">
      <t>ゲンユ</t>
    </rPh>
    <rPh sb="5" eb="7">
      <t>カカク</t>
    </rPh>
    <rPh sb="8" eb="10">
      <t>ブッカ</t>
    </rPh>
    <rPh sb="10" eb="12">
      <t>コウトウ</t>
    </rPh>
    <rPh sb="12" eb="14">
      <t>タイサク</t>
    </rPh>
    <rPh sb="14" eb="16">
      <t>キンキュウ</t>
    </rPh>
    <rPh sb="16" eb="18">
      <t>シエン</t>
    </rPh>
    <rPh sb="18" eb="20">
      <t>ジギョウ</t>
    </rPh>
    <rPh sb="20" eb="23">
      <t>コウフキン</t>
    </rPh>
    <rPh sb="21" eb="22">
      <t>サル</t>
    </rPh>
    <rPh sb="22" eb="23">
      <t>ショウ</t>
    </rPh>
    <rPh sb="24" eb="25">
      <t>ショ</t>
    </rPh>
    <rPh sb="25" eb="26">
      <t>ケン</t>
    </rPh>
    <rPh sb="26" eb="31">
      <t>ジッセキホウコクショ</t>
    </rPh>
    <phoneticPr fontId="1"/>
  </si>
  <si>
    <t>本交付金における収入及び支出等に係る証拠書類を10年間適切に整備し保管します。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</si>
  <si>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※令和４年10月１日時点の情報を記載してください。</t>
    <phoneticPr fontId="1"/>
  </si>
  <si>
    <t>登録番号（ナンバー)</t>
    <phoneticPr fontId="1"/>
  </si>
  <si>
    <t>訪問系合計</t>
    <rPh sb="0" eb="2">
      <t>ホウモン</t>
    </rPh>
    <rPh sb="2" eb="3">
      <t>ケイ</t>
    </rPh>
    <rPh sb="3" eb="5">
      <t>ゴウケイ</t>
    </rPh>
    <phoneticPr fontId="1"/>
  </si>
  <si>
    <t>介護、障害区分</t>
    <rPh sb="0" eb="2">
      <t>カイゴ</t>
    </rPh>
    <rPh sb="3" eb="5">
      <t>ショウガイ</t>
    </rPh>
    <rPh sb="5" eb="7">
      <t>クブン</t>
    </rPh>
    <phoneticPr fontId="1"/>
  </si>
  <si>
    <t>※令和４年10月１日時点の情報を記載してください。</t>
    <phoneticPr fontId="1"/>
  </si>
  <si>
    <t>担当者氏名</t>
    <rPh sb="0" eb="3">
      <t>タントウシャ</t>
    </rPh>
    <rPh sb="3" eb="5">
      <t>シメイ</t>
    </rPh>
    <phoneticPr fontId="1"/>
  </si>
  <si>
    <t>申請する自動車台数と申請金額
（病院・診療所 17,000円／台）</t>
    <rPh sb="0" eb="2">
      <t>シンセイ</t>
    </rPh>
    <rPh sb="4" eb="7">
      <t>ジドウシャ</t>
    </rPh>
    <rPh sb="7" eb="9">
      <t>ダイスウ</t>
    </rPh>
    <rPh sb="9" eb="10">
      <t>ソウスウ</t>
    </rPh>
    <rPh sb="10" eb="12">
      <t>シンセイ</t>
    </rPh>
    <rPh sb="12" eb="14">
      <t>キンガク</t>
    </rPh>
    <rPh sb="16" eb="18">
      <t>ビョウイン</t>
    </rPh>
    <rPh sb="19" eb="22">
      <t>シンリョウジョ</t>
    </rPh>
    <rPh sb="29" eb="30">
      <t>エン</t>
    </rPh>
    <rPh sb="31" eb="32">
      <t>ダイ</t>
    </rPh>
    <phoneticPr fontId="1"/>
  </si>
  <si>
    <t>申請する自動車台数と申請金額
（通所系）18,000円／台）</t>
    <phoneticPr fontId="1"/>
  </si>
  <si>
    <t>申請する自動車台数と申請金額
（入所系）11,000円／台）</t>
    <phoneticPr fontId="1"/>
  </si>
  <si>
    <t>申請する自動車台数と申請金額
（訪問系）11,000円／台）</t>
    <phoneticPr fontId="1"/>
  </si>
  <si>
    <t>自動車・自動二輪車等、病院等・通所系・入所系・訪問系の別</t>
    <rPh sb="4" eb="6">
      <t>ジドウ</t>
    </rPh>
    <rPh sb="6" eb="9">
      <t>ニリンシャ</t>
    </rPh>
    <rPh sb="9" eb="10">
      <t>トウ</t>
    </rPh>
    <rPh sb="11" eb="13">
      <t>ビョウイン</t>
    </rPh>
    <rPh sb="13" eb="14">
      <t>トウ</t>
    </rPh>
    <rPh sb="15" eb="17">
      <t>ツウショ</t>
    </rPh>
    <rPh sb="17" eb="18">
      <t>ケイ</t>
    </rPh>
    <rPh sb="19" eb="21">
      <t>ニュウショ</t>
    </rPh>
    <rPh sb="21" eb="22">
      <t>ケイ</t>
    </rPh>
    <rPh sb="23" eb="25">
      <t>ホウモン</t>
    </rPh>
    <rPh sb="25" eb="26">
      <t>ケイ</t>
    </rPh>
    <rPh sb="27" eb="28">
      <t>ベツ</t>
    </rPh>
    <phoneticPr fontId="1"/>
  </si>
  <si>
    <t>申請する自動二輪車等台数と申請金額（病院・診療所）（4,700円／台）</t>
    <rPh sb="0" eb="2">
      <t>シンセイ</t>
    </rPh>
    <rPh sb="4" eb="6">
      <t>ジドウ</t>
    </rPh>
    <rPh sb="6" eb="9">
      <t>ニリンシャ</t>
    </rPh>
    <rPh sb="9" eb="10">
      <t>トウ</t>
    </rPh>
    <rPh sb="10" eb="12">
      <t>ダイスウ</t>
    </rPh>
    <rPh sb="11" eb="12">
      <t>カズ</t>
    </rPh>
    <rPh sb="13" eb="15">
      <t>シンセイ</t>
    </rPh>
    <rPh sb="15" eb="17">
      <t>キンガク</t>
    </rPh>
    <rPh sb="31" eb="32">
      <t>エン</t>
    </rPh>
    <rPh sb="33" eb="34">
      <t>ダイ</t>
    </rPh>
    <phoneticPr fontId="1"/>
  </si>
  <si>
    <t>申請する自動二輪車等台数と申請金額（訪問系）（3,000円／台）</t>
    <rPh sb="0" eb="2">
      <t>シンセイ</t>
    </rPh>
    <rPh sb="4" eb="6">
      <t>ジドウ</t>
    </rPh>
    <rPh sb="6" eb="9">
      <t>ニリンシャ</t>
    </rPh>
    <rPh sb="9" eb="10">
      <t>トウ</t>
    </rPh>
    <rPh sb="10" eb="12">
      <t>ダイスウ</t>
    </rPh>
    <rPh sb="11" eb="12">
      <t>カズ</t>
    </rPh>
    <rPh sb="13" eb="15">
      <t>シンセイ</t>
    </rPh>
    <rPh sb="15" eb="17">
      <t>キンガク</t>
    </rPh>
    <rPh sb="28" eb="29">
      <t>エン</t>
    </rPh>
    <rPh sb="30" eb="31">
      <t>ダイ</t>
    </rPh>
    <phoneticPr fontId="1"/>
  </si>
  <si>
    <t>燃料費の自動車・自動二輪車等の別</t>
    <rPh sb="0" eb="3">
      <t>ネンリョウヒ</t>
    </rPh>
    <rPh sb="4" eb="7">
      <t>ジドウシャ</t>
    </rPh>
    <rPh sb="8" eb="10">
      <t>ジドウ</t>
    </rPh>
    <rPh sb="13" eb="14">
      <t>トウ</t>
    </rPh>
    <phoneticPr fontId="1"/>
  </si>
  <si>
    <t>自動車（病院・診療所）</t>
    <rPh sb="4" eb="6">
      <t>ビョウイン</t>
    </rPh>
    <rPh sb="7" eb="10">
      <t>シンリョウショ</t>
    </rPh>
    <phoneticPr fontId="1"/>
  </si>
  <si>
    <t>自動車（通所系）</t>
    <rPh sb="4" eb="6">
      <t>ツウショ</t>
    </rPh>
    <rPh sb="6" eb="7">
      <t>ケイ</t>
    </rPh>
    <phoneticPr fontId="1"/>
  </si>
  <si>
    <t>自動車（入所系）</t>
    <rPh sb="4" eb="6">
      <t>ニュウショ</t>
    </rPh>
    <rPh sb="6" eb="7">
      <t>ケイ</t>
    </rPh>
    <phoneticPr fontId="1"/>
  </si>
  <si>
    <t>自動車（訪問系）</t>
    <phoneticPr fontId="1"/>
  </si>
  <si>
    <t>自動二輪車等（訪問系）</t>
    <rPh sb="0" eb="2">
      <t>ジドウ</t>
    </rPh>
    <rPh sb="2" eb="5">
      <t>ニリンシャ</t>
    </rPh>
    <rPh sb="5" eb="6">
      <t>トウ</t>
    </rPh>
    <phoneticPr fontId="1"/>
  </si>
  <si>
    <t>自動二輪車等（病院・診療所）</t>
    <phoneticPr fontId="1"/>
  </si>
  <si>
    <t>使用燃料</t>
    <phoneticPr fontId="1"/>
  </si>
  <si>
    <t>公衆浴場（重油又は廃油）</t>
    <phoneticPr fontId="1"/>
  </si>
  <si>
    <t>公衆浴場（ガス）</t>
    <phoneticPr fontId="1"/>
  </si>
  <si>
    <t>公衆浴場（廃材）</t>
    <rPh sb="0" eb="4">
      <t>コウシュウヨクジョウ</t>
    </rPh>
    <rPh sb="5" eb="7">
      <t>ハイザイ</t>
    </rPh>
    <phoneticPr fontId="1"/>
  </si>
  <si>
    <t>※　使用燃料は、浴槽水やシャワー等の給湯のために使用されるものをいい、サウナ、暖房等に使用するものは含まない。
　「重油又は廃油」はガス使用施設を除く。「廃材」は廃材のみを使用。</t>
    <phoneticPr fontId="1"/>
  </si>
  <si>
    <t>本交付金における他の区分及び他の地方公共団体等の補助において、同一の車両の申請を行っていません。</t>
    <rPh sb="1" eb="3">
      <t>コウフ</t>
    </rPh>
    <rPh sb="8" eb="9">
      <t>タ</t>
    </rPh>
    <rPh sb="10" eb="12">
      <t>クブン</t>
    </rPh>
    <rPh sb="12" eb="13">
      <t>オヨ</t>
    </rPh>
    <rPh sb="14" eb="15">
      <t>タ</t>
    </rPh>
    <rPh sb="16" eb="18">
      <t>チホウ</t>
    </rPh>
    <rPh sb="18" eb="20">
      <t>コウキョウ</t>
    </rPh>
    <rPh sb="20" eb="22">
      <t>ダンタイ</t>
    </rPh>
    <rPh sb="22" eb="23">
      <t>トウ</t>
    </rPh>
    <rPh sb="24" eb="26">
      <t>ホジョ</t>
    </rPh>
    <phoneticPr fontId="1"/>
  </si>
  <si>
    <t>（申請日）</t>
  </si>
  <si>
    <t>シャカイフクシホウジン　○○</t>
    <phoneticPr fontId="1"/>
  </si>
  <si>
    <t>社会福祉法人　○○</t>
    <rPh sb="0" eb="2">
      <t>シャカイ</t>
    </rPh>
    <rPh sb="2" eb="4">
      <t>フクシ</t>
    </rPh>
    <rPh sb="4" eb="6">
      <t>ホウジン</t>
    </rPh>
    <phoneticPr fontId="1"/>
  </si>
  <si>
    <t>理事長　京都　太郎</t>
    <rPh sb="0" eb="3">
      <t>リジチョウ</t>
    </rPh>
    <rPh sb="4" eb="6">
      <t>キョウト</t>
    </rPh>
    <rPh sb="7" eb="9">
      <t>タロウ</t>
    </rPh>
    <phoneticPr fontId="1"/>
  </si>
  <si>
    <t>123-4567</t>
    <phoneticPr fontId="1"/>
  </si>
  <si>
    <r>
      <rPr>
        <sz val="12"/>
        <color rgb="FFFF0000"/>
        <rFont val="ＭＳ ゴシック"/>
        <family val="3"/>
        <charset val="128"/>
      </rPr>
      <t>○○町○○番地</t>
    </r>
    <r>
      <rPr>
        <sz val="12"/>
        <color theme="1"/>
        <rFont val="ＭＳ ゴシック"/>
        <family val="3"/>
        <charset val="128"/>
      </rPr>
      <t xml:space="preserve">
※番地や建物名まで記載してください。</t>
    </r>
    <rPh sb="9" eb="11">
      <t>バンチ</t>
    </rPh>
    <rPh sb="12" eb="14">
      <t>タテモノ</t>
    </rPh>
    <rPh sb="14" eb="15">
      <t>メイ</t>
    </rPh>
    <rPh sb="17" eb="19">
      <t>キサイ</t>
    </rPh>
    <phoneticPr fontId="1"/>
  </si>
  <si>
    <t>○○</t>
    <phoneticPr fontId="1"/>
  </si>
  <si>
    <t>京都　次郎</t>
    <phoneticPr fontId="1"/>
  </si>
  <si>
    <t>xxx@yyy</t>
    <phoneticPr fontId="1"/>
  </si>
  <si>
    <t>123-456-7899</t>
    <phoneticPr fontId="1"/>
  </si>
  <si>
    <t>法人所在地
又は個人住所</t>
    <rPh sb="0" eb="2">
      <t>ホウジン</t>
    </rPh>
    <rPh sb="2" eb="5">
      <t>ショザイチ</t>
    </rPh>
    <rPh sb="6" eb="7">
      <t>マタ</t>
    </rPh>
    <rPh sb="8" eb="10">
      <t>コジン</t>
    </rPh>
    <rPh sb="10" eb="12">
      <t>ジュウショ</t>
    </rPh>
    <phoneticPr fontId="1"/>
  </si>
  <si>
    <t>キョウト　タロウ</t>
    <phoneticPr fontId="1"/>
  </si>
  <si>
    <t>保険医療機関コード・事業所番号・登録記号番号  ※なければ空欄</t>
    <phoneticPr fontId="1"/>
  </si>
  <si>
    <t>サービス種別
※介護サービス事業所等のみ</t>
    <phoneticPr fontId="1"/>
  </si>
  <si>
    <t>主なサービス種別
※障害者施設等のみ</t>
    <rPh sb="0" eb="1">
      <t>オモ</t>
    </rPh>
    <phoneticPr fontId="1"/>
  </si>
  <si>
    <t>*障害者施設等のサービス種別毎の定員数（入所系・通所系のみ記入）</t>
    <rPh sb="1" eb="4">
      <t>ショウガイシャ</t>
    </rPh>
    <rPh sb="4" eb="6">
      <t>シセツ</t>
    </rPh>
    <rPh sb="6" eb="7">
      <t>トウ</t>
    </rPh>
    <rPh sb="12" eb="14">
      <t>シュベツ</t>
    </rPh>
    <rPh sb="14" eb="15">
      <t>ゴト</t>
    </rPh>
    <rPh sb="16" eb="18">
      <t>テイイン</t>
    </rPh>
    <rPh sb="18" eb="19">
      <t>スウ</t>
    </rPh>
    <phoneticPr fontId="1"/>
  </si>
  <si>
    <t>入所系　介護老人福祉施設</t>
    <phoneticPr fontId="1"/>
  </si>
  <si>
    <t>入所系　介護老人保健施設</t>
    <phoneticPr fontId="1"/>
  </si>
  <si>
    <t>入所系　介護療養型医療施設</t>
    <phoneticPr fontId="1"/>
  </si>
  <si>
    <t>入所系　介護医療院</t>
    <phoneticPr fontId="1"/>
  </si>
  <si>
    <t>入所系　（介護予防）認知症対応型共同生活介護</t>
    <phoneticPr fontId="1"/>
  </si>
  <si>
    <t>入所系　地域密着型介護老人福祉施設</t>
    <phoneticPr fontId="1"/>
  </si>
  <si>
    <t>入所系　入所者生活介護</t>
    <phoneticPr fontId="1"/>
  </si>
  <si>
    <t>入所系　軽費老人ホーム</t>
    <phoneticPr fontId="1"/>
  </si>
  <si>
    <t>入所系　養護老人ホーム</t>
    <phoneticPr fontId="1"/>
  </si>
  <si>
    <t>入所系　生活支援ハウス</t>
    <rPh sb="4" eb="6">
      <t>セイカツ</t>
    </rPh>
    <rPh sb="6" eb="8">
      <t>シエン</t>
    </rPh>
    <phoneticPr fontId="1"/>
  </si>
  <si>
    <t>入所系　（介護予防）短期入所生活介護（空床型を除く。）</t>
    <rPh sb="19" eb="21">
      <t>クウショウ</t>
    </rPh>
    <rPh sb="21" eb="22">
      <t>ガタ</t>
    </rPh>
    <rPh sb="23" eb="24">
      <t>ノゾ</t>
    </rPh>
    <phoneticPr fontId="1"/>
  </si>
  <si>
    <t>入所系　（介護予防）短期入所療養介護（空床型を除く。）</t>
    <rPh sb="19" eb="22">
      <t>クウショウガタ</t>
    </rPh>
    <rPh sb="23" eb="24">
      <t>ノゾ</t>
    </rPh>
    <phoneticPr fontId="1"/>
  </si>
  <si>
    <t>通所系　通所介護（通所型サービス（総合事業）を含む。）</t>
    <rPh sb="9" eb="12">
      <t>ツウショガタ</t>
    </rPh>
    <rPh sb="17" eb="19">
      <t>ソウゴウ</t>
    </rPh>
    <rPh sb="19" eb="21">
      <t>ジギョウ</t>
    </rPh>
    <rPh sb="23" eb="24">
      <t>フク</t>
    </rPh>
    <phoneticPr fontId="1"/>
  </si>
  <si>
    <t>通所系　（介護予防）通所リハビリテーション</t>
    <phoneticPr fontId="1"/>
  </si>
  <si>
    <t>通所系　（介護予防）認知症対応型通所介護</t>
    <phoneticPr fontId="1"/>
  </si>
  <si>
    <t>通所系　（介護予防）小規模多機能型居宅介護</t>
    <phoneticPr fontId="1"/>
  </si>
  <si>
    <t>通所系　地域密着型通所介護</t>
    <phoneticPr fontId="1"/>
  </si>
  <si>
    <t>通所系　複合型サービス（看護小規模多機能型居宅介護）</t>
    <phoneticPr fontId="1"/>
  </si>
  <si>
    <t>訪問系　訪問介護（訪問型サービス（総合事業）を含む。）</t>
    <rPh sb="9" eb="11">
      <t>ホウモン</t>
    </rPh>
    <rPh sb="11" eb="12">
      <t>ガタ</t>
    </rPh>
    <rPh sb="17" eb="19">
      <t>ソウゴウ</t>
    </rPh>
    <rPh sb="19" eb="21">
      <t>ジギョウ</t>
    </rPh>
    <rPh sb="23" eb="24">
      <t>フク</t>
    </rPh>
    <phoneticPr fontId="1"/>
  </si>
  <si>
    <t>訪問系　（介護予防）訪問入浴介護</t>
    <phoneticPr fontId="1"/>
  </si>
  <si>
    <t>訪問系　（介護予防）訪問看護</t>
    <phoneticPr fontId="1"/>
  </si>
  <si>
    <t>訪問系　（介護予防）訪問リハビリテーション</t>
    <phoneticPr fontId="1"/>
  </si>
  <si>
    <t>訪問系　（介護予防）居宅療養管理指導（燃料費支援事業に限る。）</t>
    <rPh sb="19" eb="22">
      <t>ネンリョウヒ</t>
    </rPh>
    <rPh sb="22" eb="24">
      <t>シエン</t>
    </rPh>
    <rPh sb="24" eb="26">
      <t>ジギョウ</t>
    </rPh>
    <rPh sb="27" eb="28">
      <t>カギ</t>
    </rPh>
    <phoneticPr fontId="1"/>
  </si>
  <si>
    <t>訪問系　（介護予防）福祉用具貸与</t>
    <phoneticPr fontId="1"/>
  </si>
  <si>
    <t>訪問系　特定（介護予防）福祉用具販売</t>
    <phoneticPr fontId="1"/>
  </si>
  <si>
    <t>訪問系　居宅介護支援（介護予防支援を含む。）</t>
    <rPh sb="11" eb="13">
      <t>カイゴ</t>
    </rPh>
    <rPh sb="13" eb="15">
      <t>ヨボウ</t>
    </rPh>
    <rPh sb="15" eb="17">
      <t>シエン</t>
    </rPh>
    <rPh sb="18" eb="19">
      <t>フク</t>
    </rPh>
    <phoneticPr fontId="1"/>
  </si>
  <si>
    <t>訪問系　定期巡回・随時対応型訪問介護看護</t>
    <phoneticPr fontId="1"/>
  </si>
  <si>
    <t>訪問系　夜間対応型訪問介護</t>
    <phoneticPr fontId="1"/>
  </si>
  <si>
    <t>入所系　障害者支援施設</t>
    <phoneticPr fontId="1"/>
  </si>
  <si>
    <t>入所系　福祉型障害児入所施設</t>
    <phoneticPr fontId="1"/>
  </si>
  <si>
    <t>入所系　医療型障害児入所施設</t>
    <phoneticPr fontId="1"/>
  </si>
  <si>
    <t>入所系　共同生活援助</t>
    <phoneticPr fontId="1"/>
  </si>
  <si>
    <t>入所系　療養介護</t>
    <phoneticPr fontId="1"/>
  </si>
  <si>
    <t>入所系　短期入所併設</t>
    <rPh sb="8" eb="10">
      <t>ヘイセツ</t>
    </rPh>
    <phoneticPr fontId="1"/>
  </si>
  <si>
    <t>入所系　短期入所単独</t>
    <rPh sb="8" eb="10">
      <t>タンドク</t>
    </rPh>
    <phoneticPr fontId="1"/>
  </si>
  <si>
    <t>入所系　宿泊型自立訓練</t>
    <rPh sb="4" eb="6">
      <t>シュクハク</t>
    </rPh>
    <rPh sb="6" eb="7">
      <t>ガタ</t>
    </rPh>
    <rPh sb="7" eb="9">
      <t>ジリツ</t>
    </rPh>
    <rPh sb="9" eb="11">
      <t>クンレン</t>
    </rPh>
    <phoneticPr fontId="1"/>
  </si>
  <si>
    <t>通所系　生活介護</t>
    <rPh sb="4" eb="6">
      <t>セイカツ</t>
    </rPh>
    <rPh sb="6" eb="8">
      <t>カイゴ</t>
    </rPh>
    <phoneticPr fontId="1"/>
  </si>
  <si>
    <t>通所系　自立訓練（機能訓練）</t>
    <phoneticPr fontId="1"/>
  </si>
  <si>
    <t>通所系　自立訓練（生活訓練）</t>
    <phoneticPr fontId="1"/>
  </si>
  <si>
    <t>通所系　就労移行支援</t>
    <phoneticPr fontId="1"/>
  </si>
  <si>
    <t>通所系　就労継続支援Ａ型</t>
    <phoneticPr fontId="1"/>
  </si>
  <si>
    <t>通所系　就労継続支援Ｂ型</t>
    <rPh sb="6" eb="8">
      <t>ケイゾク</t>
    </rPh>
    <phoneticPr fontId="1"/>
  </si>
  <si>
    <t>通所系　児童発達支援</t>
    <phoneticPr fontId="1"/>
  </si>
  <si>
    <t>通所系　医療型児童発達支援</t>
    <phoneticPr fontId="1"/>
  </si>
  <si>
    <t>通所系　放課後等デイサービス</t>
    <phoneticPr fontId="1"/>
  </si>
  <si>
    <t>訪問系　居宅介護</t>
    <phoneticPr fontId="1"/>
  </si>
  <si>
    <t>訪問系　重度訪問介護</t>
    <phoneticPr fontId="1"/>
  </si>
  <si>
    <t>訪問系　同行援護</t>
    <phoneticPr fontId="1"/>
  </si>
  <si>
    <t>訪問系　行動援護</t>
    <phoneticPr fontId="1"/>
  </si>
  <si>
    <t>訪問系　重度障害者等包括支援</t>
    <phoneticPr fontId="1"/>
  </si>
  <si>
    <t>訪問系　就労定着支援</t>
    <phoneticPr fontId="1"/>
  </si>
  <si>
    <t>訪問系　自立生活援助</t>
    <phoneticPr fontId="1"/>
  </si>
  <si>
    <t>訪問系　居宅訪問型児童発達支援</t>
    <phoneticPr fontId="1"/>
  </si>
  <si>
    <t>訪問系　保育所等訪問支援</t>
    <phoneticPr fontId="1"/>
  </si>
  <si>
    <t>訪問系　地域移行支援</t>
    <phoneticPr fontId="1"/>
  </si>
  <si>
    <t>訪問系　地域定着支援</t>
    <phoneticPr fontId="1"/>
  </si>
  <si>
    <t>訪問系　計画相談支援</t>
    <phoneticPr fontId="1"/>
  </si>
  <si>
    <t>訪問系　障害児相談支援</t>
    <phoneticPr fontId="1"/>
  </si>
  <si>
    <t>(10桁の事業所番号)</t>
    <rPh sb="3" eb="4">
      <t>ケタ</t>
    </rPh>
    <rPh sb="5" eb="8">
      <t>ジギョウショ</t>
    </rPh>
    <rPh sb="8" eb="10">
      <t>バンゴウ</t>
    </rPh>
    <phoneticPr fontId="1"/>
  </si>
  <si>
    <t>介護老人保健施設　京都○○の里</t>
    <rPh sb="0" eb="2">
      <t>カイゴ</t>
    </rPh>
    <rPh sb="2" eb="4">
      <t>ロウジン</t>
    </rPh>
    <rPh sb="4" eb="6">
      <t>ホケン</t>
    </rPh>
    <rPh sb="6" eb="8">
      <t>シセツ</t>
    </rPh>
    <phoneticPr fontId="1"/>
  </si>
  <si>
    <t>カイゴロウジンホケンシセツ　キョウト○○ノサト</t>
    <phoneticPr fontId="1"/>
  </si>
  <si>
    <t>入所系　介護老人保健施設</t>
  </si>
  <si>
    <t>京都○○き○○○1</t>
    <rPh sb="0" eb="2">
      <t>キョウト</t>
    </rPh>
    <phoneticPr fontId="1"/>
  </si>
  <si>
    <t>京都○○き○○○2</t>
    <rPh sb="0" eb="2">
      <t>キョウト</t>
    </rPh>
    <phoneticPr fontId="1"/>
  </si>
  <si>
    <t>京都○○き○○○3</t>
    <rPh sb="0" eb="2">
      <t>キョウト</t>
    </rPh>
    <phoneticPr fontId="1"/>
  </si>
  <si>
    <t>デイサービスセンター　キョウト○○ノサト</t>
    <phoneticPr fontId="1"/>
  </si>
  <si>
    <t>デイサービスセンター　京都○○の里</t>
    <phoneticPr fontId="1"/>
  </si>
  <si>
    <t>通所系　（介護予防）通所リハビリテーション</t>
  </si>
  <si>
    <t>京都○○き○○○１</t>
    <rPh sb="0" eb="2">
      <t>キョウト</t>
    </rPh>
    <phoneticPr fontId="1"/>
  </si>
  <si>
    <t>京都○○き○○○２</t>
    <rPh sb="0" eb="2">
      <t>キョウト</t>
    </rPh>
    <phoneticPr fontId="1"/>
  </si>
  <si>
    <t>ホウモンカイゴジギョウショキョウト</t>
    <phoneticPr fontId="1"/>
  </si>
  <si>
    <t>訪問介護事業所きょうと</t>
    <rPh sb="0" eb="2">
      <t>ホウモン</t>
    </rPh>
    <rPh sb="2" eb="4">
      <t>カイゴ</t>
    </rPh>
    <rPh sb="4" eb="7">
      <t>ジギョウショ</t>
    </rPh>
    <phoneticPr fontId="1"/>
  </si>
  <si>
    <t>自動車（訪問系）</t>
  </si>
  <si>
    <t>京都き○○○4</t>
    <rPh sb="0" eb="2">
      <t>キョウト</t>
    </rPh>
    <phoneticPr fontId="1"/>
  </si>
  <si>
    <t>介護サービス事業所等</t>
  </si>
  <si>
    <t>*障害者施設等の単独・多機能の別</t>
    <rPh sb="1" eb="4">
      <t>ショウガイシャ</t>
    </rPh>
    <rPh sb="4" eb="6">
      <t>シセツ</t>
    </rPh>
    <rPh sb="6" eb="7">
      <t>トウ</t>
    </rPh>
    <phoneticPr fontId="1"/>
  </si>
  <si>
    <t>〒</t>
    <phoneticPr fontId="39"/>
  </si>
  <si>
    <t>123-4567</t>
    <phoneticPr fontId="39"/>
  </si>
  <si>
    <t>都道府県名</t>
    <rPh sb="0" eb="4">
      <t>トドウフケン</t>
    </rPh>
    <rPh sb="4" eb="5">
      <t>メイ</t>
    </rPh>
    <phoneticPr fontId="39"/>
  </si>
  <si>
    <t>○○</t>
    <phoneticPr fontId="39"/>
  </si>
  <si>
    <t>市町村名</t>
    <rPh sb="0" eb="3">
      <t>シチョウソン</t>
    </rPh>
    <rPh sb="3" eb="4">
      <t>メイ</t>
    </rPh>
    <phoneticPr fontId="39"/>
  </si>
  <si>
    <t>介護サービス事業所等</t>
    <rPh sb="0" eb="2">
      <t>カイゴ</t>
    </rPh>
    <rPh sb="6" eb="9">
      <t>ジギョウショ</t>
    </rPh>
    <rPh sb="9" eb="10">
      <t>トウ</t>
    </rPh>
    <phoneticPr fontId="39"/>
  </si>
  <si>
    <t>介護サービス事業所等（入所系）</t>
    <rPh sb="0" eb="2">
      <t>カイゴ</t>
    </rPh>
    <rPh sb="6" eb="9">
      <t>ジギョウショ</t>
    </rPh>
    <rPh sb="9" eb="10">
      <t>トウ</t>
    </rPh>
    <rPh sb="11" eb="13">
      <t>ニュウショ</t>
    </rPh>
    <rPh sb="13" eb="14">
      <t>ケイ</t>
    </rPh>
    <phoneticPr fontId="39"/>
  </si>
  <si>
    <t>介護サービス事業所等（通所系）</t>
    <rPh sb="0" eb="2">
      <t>カイゴ</t>
    </rPh>
    <rPh sb="6" eb="9">
      <t>ジギョウショ</t>
    </rPh>
    <rPh sb="9" eb="10">
      <t>トウ</t>
    </rPh>
    <rPh sb="11" eb="13">
      <t>ツウショ</t>
    </rPh>
    <rPh sb="13" eb="14">
      <t>ケイ</t>
    </rPh>
    <phoneticPr fontId="39"/>
  </si>
  <si>
    <t>介護サービス事業所等（訪問系）</t>
    <rPh sb="0" eb="2">
      <t>カイゴ</t>
    </rPh>
    <rPh sb="6" eb="9">
      <t>ジギョウショ</t>
    </rPh>
    <rPh sb="9" eb="10">
      <t>トウ</t>
    </rPh>
    <rPh sb="11" eb="13">
      <t>ホウモン</t>
    </rPh>
    <rPh sb="13" eb="14">
      <t>ケイ</t>
    </rPh>
    <phoneticPr fontId="39"/>
  </si>
  <si>
    <t>障害者施設等</t>
    <rPh sb="0" eb="2">
      <t>ショウガイ</t>
    </rPh>
    <rPh sb="2" eb="3">
      <t>シャ</t>
    </rPh>
    <rPh sb="3" eb="5">
      <t>シセツ</t>
    </rPh>
    <rPh sb="5" eb="6">
      <t>トウ</t>
    </rPh>
    <phoneticPr fontId="39"/>
  </si>
  <si>
    <t>障害者施設等（入所系）</t>
    <rPh sb="0" eb="3">
      <t>ショウガイシャ</t>
    </rPh>
    <rPh sb="3" eb="5">
      <t>シセツ</t>
    </rPh>
    <rPh sb="5" eb="6">
      <t>トウ</t>
    </rPh>
    <rPh sb="7" eb="9">
      <t>ニュウショ</t>
    </rPh>
    <rPh sb="9" eb="10">
      <t>ケイ</t>
    </rPh>
    <phoneticPr fontId="39"/>
  </si>
  <si>
    <t>障害者施設等（通所系）</t>
    <rPh sb="0" eb="3">
      <t>ショウガイシャ</t>
    </rPh>
    <rPh sb="3" eb="5">
      <t>シセツ</t>
    </rPh>
    <rPh sb="7" eb="9">
      <t>ツウショ</t>
    </rPh>
    <rPh sb="9" eb="10">
      <t>ケイ</t>
    </rPh>
    <phoneticPr fontId="39"/>
  </si>
  <si>
    <t>障害者施設等（訪問系）</t>
    <rPh sb="0" eb="3">
      <t>ショウガイシャ</t>
    </rPh>
    <rPh sb="3" eb="5">
      <t>シセツ</t>
    </rPh>
    <rPh sb="7" eb="9">
      <t>ホウモン</t>
    </rPh>
    <rPh sb="9" eb="10">
      <t>ケイ</t>
    </rPh>
    <phoneticPr fontId="39"/>
  </si>
  <si>
    <t>令和４年12月</t>
    <rPh sb="0" eb="2">
      <t>レイワ</t>
    </rPh>
    <rPh sb="3" eb="4">
      <t>ネン</t>
    </rPh>
    <rPh sb="6" eb="7">
      <t>ガツ</t>
    </rPh>
    <phoneticPr fontId="1"/>
  </si>
  <si>
    <t>プルダウン用シート（触らない）</t>
    <rPh sb="5" eb="6">
      <t>ヨウ</t>
    </rPh>
    <rPh sb="10" eb="11">
      <t>サワ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</si>
</sst>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quot;人&quot;\)"/>
    <numFmt numFmtId="179" formatCode="#&quot;人&quot;"/>
    <numFmt numFmtId="180" formatCode="[$-411]ggge&quot;年&quot;m&quot;月&quot;d&quot;日&quot;;@"/>
  </numFmts>
  <fonts count="40">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4"/>
      <color theme="1"/>
      <name val="ＭＳ ゴシック"/>
      <family val="3"/>
      <charset val="128"/>
    </font>
    <font>
      <b/>
      <sz val="11"/>
      <color theme="1"/>
      <name val="ＭＳ ゴシック"/>
      <family val="3"/>
      <charset val="128"/>
    </font>
    <font>
      <sz val="11"/>
      <color theme="1"/>
      <name val="Yu Gothic"/>
      <family val="3"/>
      <charset val="128"/>
      <scheme val="minor"/>
    </font>
    <font>
      <sz val="6"/>
      <name val="Yu Gothic"/>
      <family val="2"/>
      <charset val="128"/>
      <scheme val="minor"/>
    </font>
    <font>
      <sz val="12"/>
      <color theme="1"/>
      <name val="ＭＳ ゴシック"/>
      <family val="3"/>
      <charset val="128"/>
    </font>
    <font>
      <u/>
      <sz val="12"/>
      <color rgb="FFFF0000"/>
      <name val="ＭＳ ゴシック"/>
      <family val="3"/>
      <charset val="128"/>
    </font>
    <font>
      <b/>
      <sz val="12"/>
      <color theme="1"/>
      <name val="ＭＳ ゴシック"/>
      <family val="3"/>
      <charset val="128"/>
    </font>
    <font>
      <sz val="12"/>
      <color theme="1"/>
      <name val="Yu Gothic"/>
      <family val="2"/>
      <scheme val="minor"/>
    </font>
    <font>
      <sz val="12"/>
      <name val="Yu Gothic"/>
      <family val="3"/>
      <charset val="128"/>
      <scheme val="minor"/>
    </font>
    <font>
      <sz val="14"/>
      <color theme="1"/>
      <name val="Yu Gothic"/>
      <family val="3"/>
      <charset val="128"/>
      <scheme val="minor"/>
    </font>
    <font>
      <b/>
      <sz val="14"/>
      <color theme="1"/>
      <name val="ＭＳ ゴシック"/>
      <family val="3"/>
      <charset val="128"/>
    </font>
    <font>
      <sz val="14"/>
      <color theme="1"/>
      <name val="Yu Gothic"/>
      <family val="2"/>
      <scheme val="minor"/>
    </font>
    <font>
      <sz val="14"/>
      <name val="ＭＳ ゴシック"/>
      <family val="3"/>
      <charset val="128"/>
    </font>
    <font>
      <b/>
      <sz val="14"/>
      <color theme="1"/>
      <name val="Yu Gothic"/>
      <family val="2"/>
      <scheme val="minor"/>
    </font>
    <font>
      <sz val="11"/>
      <name val="ＭＳ ゴシック"/>
      <family val="3"/>
      <charset val="128"/>
    </font>
    <font>
      <sz val="14"/>
      <color theme="0"/>
      <name val="ＭＳ ゴシック"/>
      <family val="3"/>
      <charset val="128"/>
    </font>
    <font>
      <b/>
      <sz val="14"/>
      <color theme="0"/>
      <name val="ＭＳ ゴシック"/>
      <family val="3"/>
      <charset val="128"/>
    </font>
    <font>
      <b/>
      <sz val="16"/>
      <color theme="1"/>
      <name val="ＭＳ ゴシック"/>
      <family val="3"/>
      <charset val="128"/>
    </font>
    <font>
      <b/>
      <sz val="16"/>
      <name val="ＭＳ ゴシック"/>
      <family val="3"/>
      <charset val="128"/>
    </font>
    <font>
      <b/>
      <sz val="12"/>
      <name val="ＭＳ ゴシック"/>
      <family val="3"/>
      <charset val="128"/>
    </font>
    <font>
      <b/>
      <sz val="16"/>
      <color theme="1"/>
      <name val="Yu Gothic"/>
      <family val="2"/>
      <scheme val="minor"/>
    </font>
    <font>
      <sz val="11"/>
      <color theme="1"/>
      <name val="Yu Gothic"/>
      <family val="2"/>
      <scheme val="minor"/>
    </font>
    <font>
      <sz val="12"/>
      <name val="ＭＳ ゴシック"/>
      <family val="3"/>
      <charset val="128"/>
    </font>
    <font>
      <sz val="11"/>
      <name val="Yu Gothic"/>
      <family val="2"/>
      <scheme val="minor"/>
    </font>
    <font>
      <sz val="11"/>
      <name val="Yu Gothic"/>
      <family val="3"/>
      <charset val="128"/>
      <scheme val="minor"/>
    </font>
    <font>
      <b/>
      <sz val="10"/>
      <color theme="1"/>
      <name val="ＭＳ ゴシック"/>
      <family val="3"/>
      <charset val="128"/>
    </font>
    <font>
      <sz val="10"/>
      <name val="ＭＳ ゴシック"/>
      <family val="3"/>
      <charset val="128"/>
    </font>
    <font>
      <sz val="11"/>
      <color rgb="FFFF0000"/>
      <name val="ＭＳ ゴシック"/>
      <family val="3"/>
      <charset val="128"/>
    </font>
    <font>
      <sz val="14"/>
      <color rgb="FFFF0000"/>
      <name val="ＭＳ ゴシック"/>
      <family val="3"/>
      <charset val="128"/>
    </font>
    <font>
      <sz val="16"/>
      <color rgb="FFFF0000"/>
      <name val="ＭＳ ゴシック"/>
      <family val="3"/>
      <charset val="128"/>
    </font>
    <font>
      <sz val="12"/>
      <color rgb="FFFF0000"/>
      <name val="ＭＳ ゴシック"/>
      <family val="3"/>
      <charset val="128"/>
    </font>
    <font>
      <u/>
      <sz val="11"/>
      <color theme="10"/>
      <name val="Yu Gothic"/>
      <family val="2"/>
      <scheme val="minor"/>
    </font>
    <font>
      <u/>
      <sz val="11"/>
      <color rgb="FFFF0000"/>
      <name val="Yu Gothic"/>
      <family val="2"/>
      <scheme val="minor"/>
    </font>
    <font>
      <sz val="6"/>
      <name val="Yu Gothic"/>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diagonal/>
    </border>
    <border>
      <left style="thin">
        <color auto="1"/>
      </left>
      <right/>
      <top style="thin">
        <color auto="1"/>
      </top>
      <bottom style="thin">
        <color auto="1"/>
      </bottom>
      <diagonal/>
    </border>
    <border>
      <left/>
      <right/>
      <top/>
      <bottom style="medium">
        <color indexed="64"/>
      </bottom>
      <diagonal/>
    </border>
    <border>
      <left style="thin">
        <color auto="1"/>
      </left>
      <right/>
      <top style="thin">
        <color auto="1"/>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top style="mediumDashed">
        <color auto="1"/>
      </top>
      <bottom/>
      <diagonal/>
    </border>
    <border>
      <left/>
      <right/>
      <top style="mediumDashed">
        <color auto="1"/>
      </top>
      <bottom/>
      <diagonal/>
    </border>
    <border>
      <left/>
      <right style="medium">
        <color auto="1"/>
      </right>
      <top style="mediumDashed">
        <color auto="1"/>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medium">
        <color auto="1"/>
      </left>
      <right/>
      <top/>
      <bottom style="thin">
        <color auto="1"/>
      </bottom>
      <diagonal/>
    </border>
    <border>
      <left style="mediumDashed">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auto="1"/>
      </left>
      <right/>
      <top style="mediumDashed">
        <color auto="1"/>
      </top>
      <bottom style="thin">
        <color auto="1"/>
      </bottom>
      <diagonal/>
    </border>
    <border>
      <left/>
      <right style="mediumDashed">
        <color auto="1"/>
      </right>
      <top style="mediumDashed">
        <color auto="1"/>
      </top>
      <bottom style="thin">
        <color auto="1"/>
      </bottom>
      <diagonal/>
    </border>
    <border>
      <left style="mediumDashed">
        <color auto="1"/>
      </left>
      <right/>
      <top style="thin">
        <color auto="1"/>
      </top>
      <bottom/>
      <diagonal/>
    </border>
    <border>
      <left/>
      <right style="mediumDashed">
        <color auto="1"/>
      </right>
      <top style="thin">
        <color auto="1"/>
      </top>
      <bottom/>
      <diagonal/>
    </border>
    <border>
      <left style="mediumDashed">
        <color auto="1"/>
      </left>
      <right/>
      <top style="medium">
        <color auto="1"/>
      </top>
      <bottom style="mediumDashed">
        <color auto="1"/>
      </bottom>
      <diagonal/>
    </border>
    <border>
      <left/>
      <right style="mediumDashed">
        <color auto="1"/>
      </right>
      <top style="medium">
        <color auto="1"/>
      </top>
      <bottom style="mediumDashed">
        <color auto="1"/>
      </bottom>
      <diagonal/>
    </border>
  </borders>
  <cellStyleXfs count="5">
    <xf numFmtId="0" fontId="0" fillId="0" borderId="0"/>
    <xf numFmtId="38" fontId="27" fillId="0" borderId="0" applyFont="0" applyFill="0" applyBorder="0" applyAlignment="0" applyProtection="0">
      <alignment vertical="center"/>
    </xf>
    <xf numFmtId="0" fontId="37" fillId="0" borderId="0" applyNumberFormat="0" applyFill="0" applyBorder="0" applyAlignment="0" applyProtection="0"/>
    <xf numFmtId="0" fontId="8" fillId="0" borderId="0"/>
    <xf numFmtId="0" fontId="8" fillId="0" borderId="0"/>
  </cellStyleXfs>
  <cellXfs count="461">
    <xf numFmtId="0" fontId="0" fillId="0" borderId="0" xfId="0"/>
    <xf numFmtId="0" fontId="3" fillId="0" borderId="0" xfId="0" applyFont="1"/>
    <xf numFmtId="0" fontId="3" fillId="0" borderId="0" xfId="0" applyFont="1" applyBorder="1" applyAlignment="1">
      <alignment wrapText="1"/>
    </xf>
    <xf numFmtId="0" fontId="3" fillId="0" borderId="0" xfId="0" applyFont="1" applyBorder="1" applyAlignment="1"/>
    <xf numFmtId="0" fontId="3" fillId="0" borderId="0" xfId="0" applyFont="1" applyAlignment="1">
      <alignment horizontal="right"/>
    </xf>
    <xf numFmtId="0" fontId="5" fillId="0" borderId="9" xfId="0" applyFont="1" applyBorder="1" applyAlignment="1"/>
    <xf numFmtId="0" fontId="3" fillId="0" borderId="0" xfId="0" applyFont="1" applyBorder="1" applyAlignment="1">
      <alignment vertical="center" textRotation="255"/>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xf numFmtId="0" fontId="3"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xf numFmtId="0" fontId="0" fillId="0" borderId="0" xfId="0" applyFont="1"/>
    <xf numFmtId="0" fontId="8" fillId="0" borderId="0" xfId="0" applyFont="1" applyBorder="1" applyAlignment="1">
      <alignment horizontal="center"/>
    </xf>
    <xf numFmtId="0" fontId="10" fillId="0" borderId="0" xfId="0" applyFont="1" applyBorder="1" applyAlignment="1"/>
    <xf numFmtId="0" fontId="6" fillId="0" borderId="0" xfId="0" applyFont="1" applyBorder="1" applyAlignment="1">
      <alignment vertical="center"/>
    </xf>
    <xf numFmtId="0" fontId="11" fillId="0" borderId="0" xfId="0" applyFont="1" applyBorder="1" applyAlignment="1">
      <alignment horizontal="left" vertical="center"/>
    </xf>
    <xf numFmtId="0" fontId="10" fillId="0" borderId="0" xfId="0" applyFont="1"/>
    <xf numFmtId="0" fontId="13"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24" xfId="0" applyFont="1" applyBorder="1" applyAlignment="1">
      <alignment horizontal="right" vertical="center" wrapText="1"/>
    </xf>
    <xf numFmtId="0" fontId="10" fillId="0" borderId="35"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textRotation="255"/>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5" fillId="0" borderId="0" xfId="0" applyFont="1" applyBorder="1" applyAlignment="1">
      <alignment horizontal="center"/>
    </xf>
    <xf numFmtId="0" fontId="6" fillId="0" borderId="0" xfId="0" applyFont="1" applyBorder="1" applyAlignment="1"/>
    <xf numFmtId="0" fontId="6" fillId="0" borderId="0" xfId="0" applyFont="1"/>
    <xf numFmtId="0" fontId="6" fillId="0" borderId="0" xfId="0" applyFont="1" applyBorder="1" applyAlignment="1">
      <alignment horizontal="left" vertical="center"/>
    </xf>
    <xf numFmtId="0" fontId="17" fillId="0" borderId="0" xfId="0" applyFont="1" applyBorder="1" applyAlignment="1"/>
    <xf numFmtId="0" fontId="10" fillId="0" borderId="39" xfId="0" applyFont="1" applyBorder="1" applyAlignment="1">
      <alignment horizontal="center" vertical="center" wrapText="1"/>
    </xf>
    <xf numFmtId="0" fontId="10" fillId="0" borderId="0" xfId="0" applyFont="1" applyBorder="1"/>
    <xf numFmtId="0" fontId="6" fillId="0" borderId="0" xfId="0" applyFont="1" applyBorder="1"/>
    <xf numFmtId="0" fontId="17" fillId="0" borderId="0" xfId="0" applyFont="1"/>
    <xf numFmtId="0" fontId="13" fillId="0" borderId="0" xfId="0" applyFont="1"/>
    <xf numFmtId="0" fontId="10" fillId="0" borderId="47" xfId="0" applyFont="1" applyBorder="1" applyAlignment="1"/>
    <xf numFmtId="0" fontId="19" fillId="0" borderId="0" xfId="0" applyFont="1"/>
    <xf numFmtId="0" fontId="10" fillId="0" borderId="45" xfId="0" applyFont="1" applyBorder="1" applyAlignment="1">
      <alignment horizontal="center" vertical="center"/>
    </xf>
    <xf numFmtId="0" fontId="10" fillId="0" borderId="11" xfId="0" applyFont="1" applyBorder="1" applyAlignment="1">
      <alignment horizontal="center"/>
    </xf>
    <xf numFmtId="0" fontId="3" fillId="0" borderId="20" xfId="0" applyFont="1" applyBorder="1"/>
    <xf numFmtId="0" fontId="3" fillId="0" borderId="47" xfId="0" applyFont="1" applyBorder="1"/>
    <xf numFmtId="0" fontId="3" fillId="0" borderId="0" xfId="0" applyFont="1" applyAlignment="1">
      <alignment wrapText="1"/>
    </xf>
    <xf numFmtId="0" fontId="3" fillId="0" borderId="0" xfId="0" applyFont="1" applyBorder="1"/>
    <xf numFmtId="0" fontId="3" fillId="0" borderId="52" xfId="0" applyFont="1" applyBorder="1"/>
    <xf numFmtId="0" fontId="3" fillId="0" borderId="53" xfId="0" applyFont="1" applyBorder="1"/>
    <xf numFmtId="0" fontId="3" fillId="0" borderId="54" xfId="0" applyFont="1" applyBorder="1"/>
    <xf numFmtId="0" fontId="6" fillId="0" borderId="51" xfId="0" applyFont="1" applyBorder="1"/>
    <xf numFmtId="0" fontId="6" fillId="0" borderId="52" xfId="0" applyFont="1" applyBorder="1"/>
    <xf numFmtId="0" fontId="6" fillId="0" borderId="54" xfId="0" applyFont="1" applyBorder="1"/>
    <xf numFmtId="0" fontId="3" fillId="0" borderId="55" xfId="0" applyFont="1" applyBorder="1"/>
    <xf numFmtId="0" fontId="3" fillId="0" borderId="55" xfId="0" applyFont="1" applyBorder="1" applyAlignment="1">
      <alignment wrapText="1"/>
    </xf>
    <xf numFmtId="0" fontId="10" fillId="0" borderId="34" xfId="0" applyFont="1" applyBorder="1" applyAlignment="1">
      <alignment horizontal="center" vertical="center" shrinkToFit="1"/>
    </xf>
    <xf numFmtId="0" fontId="6" fillId="4" borderId="0" xfId="0" applyFont="1" applyFill="1" applyBorder="1" applyAlignment="1">
      <alignment vertical="center"/>
    </xf>
    <xf numFmtId="0" fontId="19" fillId="0" borderId="0" xfId="0" applyFont="1" applyFill="1"/>
    <xf numFmtId="0" fontId="6" fillId="0" borderId="55" xfId="0" applyFont="1" applyBorder="1"/>
    <xf numFmtId="0" fontId="12" fillId="0" borderId="0" xfId="0" applyFont="1" applyBorder="1" applyAlignment="1"/>
    <xf numFmtId="0" fontId="3" fillId="0" borderId="47" xfId="0" applyFont="1" applyBorder="1" applyAlignment="1"/>
    <xf numFmtId="0" fontId="3" fillId="0" borderId="20" xfId="0" applyFont="1" applyBorder="1" applyAlignment="1">
      <alignment horizontal="center" vertical="center" textRotation="255"/>
    </xf>
    <xf numFmtId="0" fontId="0" fillId="0" borderId="47" xfId="0" applyBorder="1" applyAlignment="1"/>
    <xf numFmtId="0" fontId="6" fillId="0" borderId="20" xfId="0" applyFont="1" applyBorder="1" applyAlignment="1">
      <alignment horizontal="center" vertical="center" textRotation="255"/>
    </xf>
    <xf numFmtId="0" fontId="17" fillId="0" borderId="47" xfId="0" applyFont="1" applyBorder="1" applyAlignment="1"/>
    <xf numFmtId="0" fontId="0" fillId="0" borderId="20" xfId="0" applyBorder="1" applyAlignment="1"/>
    <xf numFmtId="0" fontId="14" fillId="0" borderId="0" xfId="0" applyFont="1" applyBorder="1"/>
    <xf numFmtId="0" fontId="6" fillId="0" borderId="20" xfId="0" applyFont="1" applyBorder="1" applyAlignment="1">
      <alignment horizontal="left" vertical="center"/>
    </xf>
    <xf numFmtId="0" fontId="10" fillId="0" borderId="20" xfId="0" applyFont="1" applyBorder="1" applyAlignment="1">
      <alignment horizontal="left" vertical="center"/>
    </xf>
    <xf numFmtId="0" fontId="3" fillId="0" borderId="24" xfId="0" applyFont="1" applyBorder="1" applyAlignment="1">
      <alignment vertical="center" textRotation="255"/>
    </xf>
    <xf numFmtId="0" fontId="5" fillId="0" borderId="20" xfId="0" applyFont="1" applyBorder="1" applyAlignment="1">
      <alignment wrapText="1"/>
    </xf>
    <xf numFmtId="0" fontId="0" fillId="0" borderId="0" xfId="0" applyBorder="1"/>
    <xf numFmtId="0" fontId="5" fillId="0" borderId="20" xfId="0" applyFont="1" applyBorder="1" applyAlignment="1"/>
    <xf numFmtId="0" fontId="16" fillId="0" borderId="20" xfId="0" applyFont="1" applyBorder="1" applyAlignment="1">
      <alignment horizontal="left" vertical="center"/>
    </xf>
    <xf numFmtId="0" fontId="15" fillId="0" borderId="0" xfId="0" applyFont="1" applyBorder="1"/>
    <xf numFmtId="0" fontId="17" fillId="0" borderId="47" xfId="0" applyFont="1" applyBorder="1"/>
    <xf numFmtId="0" fontId="18" fillId="0" borderId="0" xfId="0" applyFont="1" applyBorder="1"/>
    <xf numFmtId="0" fontId="6" fillId="0" borderId="20" xfId="0" applyFont="1" applyBorder="1"/>
    <xf numFmtId="0" fontId="6" fillId="0" borderId="47" xfId="0" applyFont="1" applyBorder="1" applyAlignment="1"/>
    <xf numFmtId="0" fontId="6" fillId="0" borderId="47" xfId="0" applyFont="1" applyBorder="1"/>
    <xf numFmtId="0" fontId="6" fillId="4" borderId="0" xfId="0" applyFont="1" applyFill="1" applyBorder="1"/>
    <xf numFmtId="0" fontId="0" fillId="0" borderId="20" xfId="0" applyBorder="1"/>
    <xf numFmtId="0" fontId="0" fillId="0" borderId="47" xfId="0" applyBorder="1"/>
    <xf numFmtId="0" fontId="7" fillId="0" borderId="20" xfId="0" applyFont="1" applyBorder="1" applyAlignment="1">
      <alignment horizontal="left" vertical="center"/>
    </xf>
    <xf numFmtId="0" fontId="12" fillId="0" borderId="20" xfId="0" applyFont="1" applyBorder="1" applyAlignment="1">
      <alignment horizontal="left" vertical="center"/>
    </xf>
    <xf numFmtId="0" fontId="8" fillId="0" borderId="0" xfId="0" applyFont="1" applyBorder="1"/>
    <xf numFmtId="0" fontId="0" fillId="0" borderId="20" xfId="0" applyFont="1" applyBorder="1"/>
    <xf numFmtId="0" fontId="0" fillId="0" borderId="47" xfId="0" applyFont="1" applyBorder="1"/>
    <xf numFmtId="0" fontId="3" fillId="0" borderId="20" xfId="0" applyFont="1" applyBorder="1" applyAlignment="1">
      <alignment horizontal="left" vertical="center"/>
    </xf>
    <xf numFmtId="0" fontId="3" fillId="0" borderId="21" xfId="0" applyFont="1" applyBorder="1" applyAlignment="1">
      <alignment horizontal="left" vertical="center"/>
    </xf>
    <xf numFmtId="0" fontId="6" fillId="4" borderId="49" xfId="0" applyFont="1" applyFill="1" applyBorder="1"/>
    <xf numFmtId="0" fontId="6" fillId="0" borderId="49" xfId="0" applyFont="1" applyBorder="1"/>
    <xf numFmtId="0" fontId="8" fillId="0" borderId="49" xfId="0" applyFont="1" applyBorder="1"/>
    <xf numFmtId="0" fontId="0" fillId="0" borderId="44" xfId="0" applyFont="1" applyBorder="1"/>
    <xf numFmtId="0" fontId="22" fillId="0" borderId="20" xfId="0" applyFont="1" applyFill="1" applyBorder="1" applyAlignment="1">
      <alignment horizontal="left"/>
    </xf>
    <xf numFmtId="0" fontId="22" fillId="0" borderId="0" xfId="0" applyFont="1" applyFill="1" applyBorder="1" applyAlignment="1">
      <alignment horizontal="left"/>
    </xf>
    <xf numFmtId="0" fontId="22" fillId="0" borderId="47" xfId="0" applyFont="1" applyFill="1" applyBorder="1" applyAlignment="1">
      <alignment horizontal="left"/>
    </xf>
    <xf numFmtId="0" fontId="19" fillId="0" borderId="20" xfId="0" applyFont="1" applyBorder="1"/>
    <xf numFmtId="0" fontId="19" fillId="0" borderId="0" xfId="0" applyFont="1" applyBorder="1"/>
    <xf numFmtId="0" fontId="19" fillId="0" borderId="47" xfId="0" applyFont="1" applyBorder="1"/>
    <xf numFmtId="0" fontId="0" fillId="0" borderId="21" xfId="0" applyBorder="1"/>
    <xf numFmtId="0" fontId="0" fillId="0" borderId="49" xfId="0" applyBorder="1"/>
    <xf numFmtId="0" fontId="0" fillId="0" borderId="44" xfId="0" applyBorder="1"/>
    <xf numFmtId="0" fontId="12" fillId="0" borderId="42" xfId="0" applyFont="1" applyBorder="1" applyAlignment="1"/>
    <xf numFmtId="0" fontId="12" fillId="0" borderId="31" xfId="0" applyFont="1" applyBorder="1" applyAlignment="1">
      <alignment horizontal="center" vertical="center"/>
    </xf>
    <xf numFmtId="0" fontId="6" fillId="4" borderId="0" xfId="0" applyFont="1" applyFill="1" applyBorder="1" applyAlignment="1">
      <alignment wrapText="1"/>
    </xf>
    <xf numFmtId="0" fontId="3" fillId="0" borderId="54" xfId="0" applyFont="1" applyBorder="1" applyAlignment="1">
      <alignment wrapText="1"/>
    </xf>
    <xf numFmtId="0" fontId="3" fillId="0" borderId="56" xfId="0" applyFont="1" applyBorder="1" applyAlignment="1">
      <alignment wrapText="1"/>
    </xf>
    <xf numFmtId="0" fontId="6" fillId="4" borderId="57" xfId="0" applyFont="1" applyFill="1" applyBorder="1" applyAlignment="1">
      <alignment wrapText="1"/>
    </xf>
    <xf numFmtId="0" fontId="3" fillId="0" borderId="0" xfId="0" applyFont="1" applyFill="1" applyBorder="1" applyAlignment="1"/>
    <xf numFmtId="0" fontId="10"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center"/>
    </xf>
    <xf numFmtId="38" fontId="10" fillId="2" borderId="27" xfId="1" applyFont="1" applyFill="1" applyBorder="1" applyAlignment="1">
      <alignment horizontal="right" vertical="center"/>
    </xf>
    <xf numFmtId="0" fontId="6" fillId="0" borderId="47" xfId="0" applyFont="1" applyBorder="1" applyAlignment="1">
      <alignment horizontal="left" vertical="top" wrapText="1"/>
    </xf>
    <xf numFmtId="0" fontId="28" fillId="0" borderId="0" xfId="0" applyFont="1" applyBorder="1" applyAlignment="1">
      <alignment horizontal="left" vertical="center"/>
    </xf>
    <xf numFmtId="0" fontId="3" fillId="0" borderId="39" xfId="0" applyFont="1" applyFill="1" applyBorder="1" applyAlignment="1">
      <alignment horizontal="center" vertical="center" wrapText="1"/>
    </xf>
    <xf numFmtId="0" fontId="10" fillId="0" borderId="28" xfId="0" applyFont="1" applyBorder="1" applyAlignment="1">
      <alignment horizontal="center" vertical="center"/>
    </xf>
    <xf numFmtId="178" fontId="29" fillId="4" borderId="25" xfId="0" applyNumberFormat="1" applyFont="1" applyFill="1" applyBorder="1" applyAlignment="1">
      <alignment horizontal="right"/>
    </xf>
    <xf numFmtId="0" fontId="6" fillId="0" borderId="67" xfId="0" applyFont="1" applyBorder="1" applyAlignment="1">
      <alignment horizontal="left" vertical="center"/>
    </xf>
    <xf numFmtId="0" fontId="0" fillId="0" borderId="68" xfId="0" applyBorder="1"/>
    <xf numFmtId="0" fontId="0" fillId="0" borderId="68" xfId="0" applyFont="1" applyBorder="1"/>
    <xf numFmtId="0" fontId="0" fillId="0" borderId="69" xfId="0" applyBorder="1"/>
    <xf numFmtId="0" fontId="12" fillId="0" borderId="49" xfId="0" applyFont="1" applyBorder="1" applyAlignment="1">
      <alignment vertical="center"/>
    </xf>
    <xf numFmtId="0" fontId="12" fillId="0" borderId="44" xfId="0" applyFont="1" applyBorder="1" applyAlignment="1">
      <alignment vertical="center"/>
    </xf>
    <xf numFmtId="0" fontId="10" fillId="2" borderId="5"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38" fontId="10" fillId="2" borderId="46" xfId="1" applyFont="1" applyFill="1" applyBorder="1" applyAlignment="1">
      <alignment vertical="center"/>
    </xf>
    <xf numFmtId="38" fontId="10" fillId="2" borderId="25" xfId="1" applyFont="1" applyFill="1" applyBorder="1" applyAlignment="1">
      <alignment vertical="center"/>
    </xf>
    <xf numFmtId="0" fontId="10" fillId="0" borderId="17" xfId="0" applyFont="1" applyBorder="1" applyAlignment="1">
      <alignment horizontal="center" vertical="center"/>
    </xf>
    <xf numFmtId="0" fontId="30" fillId="0" borderId="0" xfId="0" applyFont="1"/>
    <xf numFmtId="0" fontId="0" fillId="0" borderId="0" xfId="0" applyAlignment="1">
      <alignment shrinkToFit="1"/>
    </xf>
    <xf numFmtId="0" fontId="0" fillId="0" borderId="71" xfId="0" applyBorder="1"/>
    <xf numFmtId="0" fontId="0" fillId="0" borderId="0" xfId="0" applyBorder="1" applyAlignment="1">
      <alignment horizontal="right"/>
    </xf>
    <xf numFmtId="0" fontId="0" fillId="0" borderId="65" xfId="0" applyBorder="1"/>
    <xf numFmtId="0" fontId="0" fillId="0" borderId="16" xfId="0" applyBorder="1"/>
    <xf numFmtId="0" fontId="0" fillId="0" borderId="16" xfId="0" applyBorder="1" applyAlignment="1">
      <alignment horizontal="right"/>
    </xf>
    <xf numFmtId="0" fontId="0" fillId="0" borderId="71" xfId="0" applyBorder="1" applyAlignment="1">
      <alignment shrinkToFit="1"/>
    </xf>
    <xf numFmtId="0" fontId="0" fillId="0" borderId="65" xfId="0" applyBorder="1" applyAlignment="1">
      <alignment shrinkToFit="1"/>
    </xf>
    <xf numFmtId="0" fontId="28" fillId="0" borderId="39" xfId="0" applyFont="1" applyBorder="1" applyAlignment="1">
      <alignment vertical="center" wrapText="1"/>
    </xf>
    <xf numFmtId="0" fontId="12" fillId="0" borderId="42" xfId="0" applyFont="1" applyBorder="1" applyAlignment="1">
      <alignment horizontal="center" vertical="center"/>
    </xf>
    <xf numFmtId="0" fontId="0" fillId="0" borderId="70" xfId="0" applyBorder="1" applyAlignment="1">
      <alignment shrinkToFit="1"/>
    </xf>
    <xf numFmtId="0" fontId="30" fillId="0" borderId="72" xfId="0" applyFont="1" applyBorder="1"/>
    <xf numFmtId="0" fontId="30" fillId="0" borderId="17" xfId="0" applyFont="1" applyBorder="1"/>
    <xf numFmtId="0" fontId="30" fillId="0" borderId="32" xfId="0" applyFont="1" applyBorder="1"/>
    <xf numFmtId="0" fontId="0" fillId="0" borderId="48" xfId="0" applyBorder="1" applyAlignment="1">
      <alignment shrinkToFit="1"/>
    </xf>
    <xf numFmtId="0" fontId="30" fillId="0" borderId="13" xfId="0" applyFont="1" applyBorder="1" applyAlignment="1">
      <alignment horizontal="center"/>
    </xf>
    <xf numFmtId="0" fontId="0" fillId="0" borderId="1" xfId="0" applyBorder="1"/>
    <xf numFmtId="0" fontId="0" fillId="0" borderId="48" xfId="0" applyBorder="1"/>
    <xf numFmtId="0" fontId="0" fillId="0" borderId="12" xfId="0" applyBorder="1" applyAlignment="1">
      <alignment horizontal="center"/>
    </xf>
    <xf numFmtId="0" fontId="0" fillId="0" borderId="13" xfId="0" applyBorder="1" applyAlignment="1">
      <alignment horizontal="center"/>
    </xf>
    <xf numFmtId="0" fontId="0" fillId="0" borderId="48" xfId="0" applyBorder="1" applyAlignment="1">
      <alignment horizontal="center"/>
    </xf>
    <xf numFmtId="0" fontId="0" fillId="0" borderId="73" xfId="0" applyBorder="1"/>
    <xf numFmtId="0" fontId="0" fillId="0" borderId="73" xfId="0" applyBorder="1" applyAlignment="1">
      <alignment shrinkToFit="1"/>
    </xf>
    <xf numFmtId="0" fontId="0" fillId="0" borderId="3" xfId="0" applyBorder="1"/>
    <xf numFmtId="0" fontId="0" fillId="0" borderId="3" xfId="0" applyBorder="1" applyAlignment="1">
      <alignment shrinkToFit="1"/>
    </xf>
    <xf numFmtId="0" fontId="0" fillId="0" borderId="1" xfId="0" applyFill="1" applyBorder="1" applyAlignment="1">
      <alignment shrinkToFit="1"/>
    </xf>
    <xf numFmtId="38" fontId="0" fillId="0" borderId="72" xfId="1" applyFont="1" applyBorder="1" applyAlignment="1"/>
    <xf numFmtId="38" fontId="0" fillId="0" borderId="17" xfId="1" applyFont="1" applyBorder="1" applyAlignment="1"/>
    <xf numFmtId="0" fontId="6" fillId="0" borderId="0" xfId="0" applyFont="1" applyBorder="1" applyAlignment="1">
      <alignment horizontal="left" vertical="center"/>
    </xf>
    <xf numFmtId="0" fontId="6" fillId="0" borderId="0" xfId="0" applyFont="1" applyBorder="1" applyAlignment="1">
      <alignment horizontal="left" vertical="top" wrapText="1"/>
    </xf>
    <xf numFmtId="38" fontId="10" fillId="2" borderId="37" xfId="1" applyFont="1" applyFill="1" applyBorder="1" applyAlignment="1">
      <alignment horizontal="right" vertical="center"/>
    </xf>
    <xf numFmtId="0" fontId="3" fillId="0" borderId="47" xfId="0" applyFont="1" applyBorder="1" applyAlignment="1">
      <alignment vertical="center"/>
    </xf>
    <xf numFmtId="0" fontId="20" fillId="4" borderId="29" xfId="0" applyFont="1" applyFill="1" applyBorder="1" applyAlignment="1">
      <alignment horizontal="center" vertical="center"/>
    </xf>
    <xf numFmtId="0" fontId="10" fillId="0" borderId="20" xfId="0" applyFont="1" applyBorder="1" applyAlignment="1">
      <alignment horizontal="center" vertical="center" textRotation="255"/>
    </xf>
    <xf numFmtId="0" fontId="10" fillId="0" borderId="66" xfId="0" applyFont="1" applyBorder="1" applyAlignment="1">
      <alignment horizontal="center" vertical="center"/>
    </xf>
    <xf numFmtId="0" fontId="10" fillId="0" borderId="46" xfId="0" applyFont="1" applyBorder="1" applyAlignment="1">
      <alignment horizontal="center" vertical="center"/>
    </xf>
    <xf numFmtId="0" fontId="10" fillId="0" borderId="0" xfId="0" applyFont="1" applyBorder="1" applyAlignment="1">
      <alignment vertical="center"/>
    </xf>
    <xf numFmtId="0" fontId="13" fillId="0" borderId="0" xfId="0" applyFont="1" applyBorder="1" applyAlignment="1"/>
    <xf numFmtId="0" fontId="13" fillId="0" borderId="47" xfId="0" applyFont="1" applyBorder="1" applyAlignment="1"/>
    <xf numFmtId="0" fontId="0" fillId="0" borderId="0" xfId="0" applyFill="1" applyBorder="1"/>
    <xf numFmtId="0" fontId="36" fillId="0" borderId="0" xfId="0" applyFont="1" applyBorder="1" applyAlignment="1">
      <alignment horizontal="center" vertical="center"/>
    </xf>
    <xf numFmtId="38" fontId="0" fillId="0" borderId="0" xfId="0" applyNumberFormat="1"/>
    <xf numFmtId="178" fontId="33" fillId="4" borderId="66" xfId="0" applyNumberFormat="1" applyFont="1" applyFill="1" applyBorder="1" applyAlignment="1">
      <alignment horizontal="right" vertical="center"/>
    </xf>
    <xf numFmtId="0" fontId="33" fillId="4" borderId="42" xfId="0" applyFont="1" applyFill="1" applyBorder="1" applyAlignment="1">
      <alignment horizontal="center" vertical="center"/>
    </xf>
    <xf numFmtId="0" fontId="33" fillId="4" borderId="28" xfId="0" applyFont="1" applyFill="1" applyBorder="1" applyAlignment="1">
      <alignment horizontal="center" vertical="center"/>
    </xf>
    <xf numFmtId="0" fontId="20" fillId="3" borderId="43" xfId="0" applyFont="1" applyFill="1" applyBorder="1" applyAlignment="1">
      <alignment horizontal="left" vertical="center" wrapText="1"/>
    </xf>
    <xf numFmtId="0" fontId="10" fillId="0" borderId="20" xfId="0" applyFont="1" applyBorder="1" applyAlignment="1">
      <alignment horizontal="center" vertical="center" textRotation="255"/>
    </xf>
    <xf numFmtId="0" fontId="6" fillId="0" borderId="0" xfId="0" applyFont="1" applyBorder="1" applyAlignment="1">
      <alignment horizontal="left" vertical="top" wrapText="1"/>
    </xf>
    <xf numFmtId="0" fontId="6" fillId="0" borderId="47" xfId="0" applyFont="1" applyBorder="1" applyAlignment="1">
      <alignment horizontal="left" vertical="top" wrapText="1"/>
    </xf>
    <xf numFmtId="0" fontId="6" fillId="0" borderId="0" xfId="0" applyFont="1" applyBorder="1" applyAlignment="1">
      <alignment horizontal="left" vertical="center"/>
    </xf>
    <xf numFmtId="0" fontId="33" fillId="4" borderId="42" xfId="0" applyFont="1" applyFill="1" applyBorder="1" applyAlignment="1">
      <alignment horizontal="center" vertical="center"/>
    </xf>
    <xf numFmtId="0" fontId="10" fillId="0" borderId="17" xfId="3" applyFont="1" applyBorder="1" applyAlignment="1">
      <alignment horizontal="center" vertical="center"/>
    </xf>
    <xf numFmtId="0" fontId="8" fillId="0" borderId="71" xfId="4" applyBorder="1"/>
    <xf numFmtId="0" fontId="8" fillId="0" borderId="0" xfId="4" applyBorder="1"/>
    <xf numFmtId="0" fontId="10" fillId="0" borderId="4" xfId="3" applyFont="1" applyBorder="1" applyAlignment="1">
      <alignment horizontal="center" vertical="center"/>
    </xf>
    <xf numFmtId="0" fontId="36" fillId="4" borderId="36" xfId="3" applyFont="1" applyFill="1" applyBorder="1" applyAlignment="1">
      <alignment horizontal="center" vertical="center"/>
    </xf>
    <xf numFmtId="0" fontId="10" fillId="0" borderId="4" xfId="3" applyFont="1" applyFill="1" applyBorder="1" applyAlignment="1">
      <alignment horizontal="center" vertical="center"/>
    </xf>
    <xf numFmtId="0" fontId="36" fillId="4" borderId="45" xfId="3" applyFont="1" applyFill="1" applyBorder="1" applyAlignment="1">
      <alignment horizontal="center" vertical="center"/>
    </xf>
    <xf numFmtId="0" fontId="10" fillId="0" borderId="29" xfId="0" applyFont="1" applyBorder="1" applyAlignment="1">
      <alignment horizontal="center" vertical="center"/>
    </xf>
    <xf numFmtId="0" fontId="10" fillId="0" borderId="42" xfId="0" applyFont="1" applyBorder="1" applyAlignment="1">
      <alignment horizontal="center" vertical="center"/>
    </xf>
    <xf numFmtId="0" fontId="10" fillId="0" borderId="39" xfId="0" applyFont="1" applyBorder="1" applyAlignment="1">
      <alignment horizontal="center" vertical="center" shrinkToFit="1"/>
    </xf>
    <xf numFmtId="0" fontId="36" fillId="4" borderId="37" xfId="0" applyFont="1" applyFill="1" applyBorder="1" applyAlignment="1">
      <alignment horizontal="center" vertical="center" shrinkToFit="1"/>
    </xf>
    <xf numFmtId="0" fontId="36" fillId="4" borderId="45" xfId="0" applyFont="1" applyFill="1" applyBorder="1" applyAlignment="1">
      <alignment horizontal="center" vertical="center" shrinkToFit="1"/>
    </xf>
    <xf numFmtId="179" fontId="36" fillId="4" borderId="37" xfId="0" applyNumberFormat="1" applyFont="1" applyFill="1" applyBorder="1" applyAlignment="1">
      <alignment horizontal="right" vertical="center"/>
    </xf>
    <xf numFmtId="179" fontId="36" fillId="4" borderId="45" xfId="0" applyNumberFormat="1" applyFont="1" applyFill="1" applyBorder="1" applyAlignment="1">
      <alignment horizontal="right" vertical="center"/>
    </xf>
    <xf numFmtId="0" fontId="36" fillId="4" borderId="26" xfId="0" applyFont="1" applyFill="1" applyBorder="1" applyAlignment="1">
      <alignment horizontal="center" vertical="center" shrinkToFit="1"/>
    </xf>
    <xf numFmtId="0" fontId="36" fillId="4" borderId="10" xfId="0" applyFont="1" applyFill="1" applyBorder="1" applyAlignment="1">
      <alignment horizontal="center" vertical="center" shrinkToFit="1"/>
    </xf>
    <xf numFmtId="179" fontId="36" fillId="4" borderId="26" xfId="0" applyNumberFormat="1" applyFont="1" applyFill="1" applyBorder="1" applyAlignment="1">
      <alignment horizontal="right" vertical="center"/>
    </xf>
    <xf numFmtId="179" fontId="36" fillId="4" borderId="10" xfId="0" applyNumberFormat="1" applyFont="1" applyFill="1" applyBorder="1" applyAlignment="1">
      <alignment horizontal="right" vertical="center"/>
    </xf>
    <xf numFmtId="0" fontId="22" fillId="5" borderId="19" xfId="0" applyFont="1" applyFill="1" applyBorder="1" applyAlignment="1">
      <alignment horizontal="left"/>
    </xf>
    <xf numFmtId="0" fontId="22" fillId="5" borderId="9" xfId="0" applyFont="1" applyFill="1" applyBorder="1" applyAlignment="1">
      <alignment horizontal="left"/>
    </xf>
    <xf numFmtId="0" fontId="22" fillId="5" borderId="28" xfId="0" applyFont="1" applyFill="1" applyBorder="1" applyAlignment="1">
      <alignment horizontal="left"/>
    </xf>
    <xf numFmtId="0" fontId="6" fillId="3" borderId="29" xfId="0" applyFont="1" applyFill="1" applyBorder="1" applyAlignment="1">
      <alignment horizontal="left" vertical="center"/>
    </xf>
    <xf numFmtId="0" fontId="6" fillId="3" borderId="30" xfId="0" applyFont="1" applyFill="1" applyBorder="1" applyAlignment="1">
      <alignment horizontal="left" vertical="center"/>
    </xf>
    <xf numFmtId="0" fontId="6" fillId="3" borderId="42" xfId="0" applyFont="1" applyFill="1" applyBorder="1" applyAlignment="1">
      <alignment horizontal="left"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2" xfId="0" applyFont="1" applyBorder="1" applyAlignment="1">
      <alignment horizontal="center" vertical="center" wrapText="1"/>
    </xf>
    <xf numFmtId="0" fontId="4" fillId="4" borderId="27" xfId="0" applyFont="1" applyFill="1" applyBorder="1" applyAlignment="1">
      <alignment vertical="center" wrapText="1"/>
    </xf>
    <xf numFmtId="0" fontId="4" fillId="4" borderId="14" xfId="0" applyFont="1" applyFill="1" applyBorder="1" applyAlignment="1">
      <alignment vertical="center" wrapText="1"/>
    </xf>
    <xf numFmtId="0" fontId="4" fillId="4" borderId="11" xfId="0" applyFont="1" applyFill="1" applyBorder="1" applyAlignment="1">
      <alignment vertical="center" wrapText="1"/>
    </xf>
    <xf numFmtId="0" fontId="10" fillId="0" borderId="30" xfId="0" applyFont="1" applyBorder="1" applyAlignment="1">
      <alignment horizontal="center" vertical="center"/>
    </xf>
    <xf numFmtId="0" fontId="3" fillId="0" borderId="29" xfId="0" applyFont="1" applyBorder="1" applyAlignment="1">
      <alignment horizontal="center" vertical="center"/>
    </xf>
    <xf numFmtId="0" fontId="3" fillId="0" borderId="42" xfId="0" applyFont="1" applyBorder="1" applyAlignment="1">
      <alignment horizontal="center" vertical="center"/>
    </xf>
    <xf numFmtId="0" fontId="3" fillId="4" borderId="29" xfId="0" applyFont="1" applyFill="1" applyBorder="1" applyAlignment="1">
      <alignment horizontal="center" vertical="center"/>
    </xf>
    <xf numFmtId="0" fontId="3" fillId="4" borderId="42" xfId="0" applyFont="1" applyFill="1" applyBorder="1" applyAlignment="1">
      <alignment horizontal="center" vertical="center"/>
    </xf>
    <xf numFmtId="177" fontId="10" fillId="2" borderId="21" xfId="0" applyNumberFormat="1" applyFont="1" applyFill="1" applyBorder="1" applyAlignment="1">
      <alignment horizontal="right" vertical="center" wrapText="1"/>
    </xf>
    <xf numFmtId="177" fontId="10" fillId="2" borderId="44" xfId="0" applyNumberFormat="1" applyFont="1" applyFill="1" applyBorder="1" applyAlignment="1">
      <alignment horizontal="right" vertical="center" wrapText="1"/>
    </xf>
    <xf numFmtId="38" fontId="10" fillId="2" borderId="29" xfId="1" applyFont="1" applyFill="1" applyBorder="1" applyAlignment="1">
      <alignment horizontal="right" vertical="center"/>
    </xf>
    <xf numFmtId="38" fontId="10" fillId="2" borderId="40" xfId="1" applyFont="1" applyFill="1" applyBorder="1" applyAlignment="1">
      <alignment horizontal="right" vertical="center"/>
    </xf>
    <xf numFmtId="0" fontId="10" fillId="0" borderId="0" xfId="0" applyFont="1" applyBorder="1" applyAlignment="1">
      <alignment horizontal="left" vertical="top" wrapText="1"/>
    </xf>
    <xf numFmtId="0" fontId="10" fillId="0" borderId="47" xfId="0" applyFont="1" applyBorder="1" applyAlignment="1">
      <alignment horizontal="left" vertical="top" wrapText="1"/>
    </xf>
    <xf numFmtId="0" fontId="28" fillId="4" borderId="29" xfId="0" applyFont="1" applyFill="1" applyBorder="1" applyAlignment="1">
      <alignment horizontal="center"/>
    </xf>
    <xf numFmtId="0" fontId="28" fillId="4" borderId="30" xfId="0" applyFont="1" applyFill="1" applyBorder="1" applyAlignment="1">
      <alignment horizontal="center"/>
    </xf>
    <xf numFmtId="0" fontId="28" fillId="4" borderId="42" xfId="0" applyFont="1" applyFill="1" applyBorder="1" applyAlignment="1">
      <alignment horizontal="center"/>
    </xf>
    <xf numFmtId="0" fontId="12" fillId="0" borderId="29" xfId="0" applyFont="1" applyBorder="1" applyAlignment="1">
      <alignment horizontal="center" vertical="center"/>
    </xf>
    <xf numFmtId="0" fontId="12" fillId="0" borderId="40" xfId="0" applyFont="1" applyBorder="1" applyAlignment="1">
      <alignment horizontal="center" vertical="center"/>
    </xf>
    <xf numFmtId="38" fontId="12" fillId="2" borderId="41" xfId="1" applyFont="1" applyFill="1" applyBorder="1" applyAlignment="1">
      <alignment horizontal="right" vertical="center"/>
    </xf>
    <xf numFmtId="38" fontId="12" fillId="2" borderId="30" xfId="1" applyFont="1" applyFill="1" applyBorder="1" applyAlignment="1">
      <alignment horizontal="right" vertical="center"/>
    </xf>
    <xf numFmtId="0" fontId="36" fillId="4" borderId="39" xfId="0" applyFont="1" applyFill="1" applyBorder="1" applyAlignment="1">
      <alignment horizontal="center" vertical="center"/>
    </xf>
    <xf numFmtId="0" fontId="10" fillId="0" borderId="9" xfId="0" applyFont="1" applyBorder="1" applyAlignment="1">
      <alignment horizontal="left" vertical="center" wrapText="1"/>
    </xf>
    <xf numFmtId="0" fontId="10" fillId="0" borderId="28" xfId="0" applyFont="1" applyBorder="1" applyAlignment="1">
      <alignment horizontal="left" vertical="center" wrapText="1"/>
    </xf>
    <xf numFmtId="0" fontId="10" fillId="0" borderId="0" xfId="0" applyFont="1" applyBorder="1" applyAlignment="1">
      <alignment horizontal="left" vertical="center" wrapText="1"/>
    </xf>
    <xf numFmtId="0" fontId="10" fillId="0" borderId="47" xfId="0" applyFont="1" applyBorder="1" applyAlignment="1">
      <alignment horizontal="left" vertical="center" wrapText="1"/>
    </xf>
    <xf numFmtId="0" fontId="28" fillId="0" borderId="0" xfId="0" applyFont="1" applyBorder="1" applyAlignment="1">
      <alignment horizontal="left" vertical="center" wrapText="1"/>
    </xf>
    <xf numFmtId="0" fontId="28" fillId="0" borderId="47" xfId="0" applyFont="1" applyBorder="1" applyAlignment="1">
      <alignment horizontal="left" vertical="center" wrapText="1"/>
    </xf>
    <xf numFmtId="0" fontId="6" fillId="0" borderId="0" xfId="0" applyFont="1" applyBorder="1" applyAlignment="1">
      <alignment horizontal="left" wrapText="1"/>
    </xf>
    <xf numFmtId="0" fontId="10" fillId="4" borderId="26"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0" xfId="0" applyFont="1" applyFill="1" applyBorder="1" applyAlignment="1">
      <alignment horizontal="left" vertical="center" wrapText="1"/>
    </xf>
    <xf numFmtId="176" fontId="10" fillId="4" borderId="26" xfId="0" applyNumberFormat="1" applyFont="1" applyFill="1" applyBorder="1" applyAlignment="1">
      <alignment horizontal="left" vertical="center" shrinkToFit="1"/>
    </xf>
    <xf numFmtId="176" fontId="10" fillId="4" borderId="12" xfId="0" applyNumberFormat="1" applyFont="1" applyFill="1" applyBorder="1" applyAlignment="1">
      <alignment horizontal="left" vertical="center" shrinkToFit="1"/>
    </xf>
    <xf numFmtId="176" fontId="10" fillId="4" borderId="10" xfId="0" applyNumberFormat="1" applyFont="1" applyFill="1" applyBorder="1" applyAlignment="1">
      <alignment horizontal="left" vertical="center" shrinkToFi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38" fontId="25" fillId="2" borderId="1" xfId="1" applyFont="1" applyFill="1" applyBorder="1" applyAlignment="1">
      <alignment horizontal="center" vertical="center"/>
    </xf>
    <xf numFmtId="38"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12" fillId="0" borderId="1" xfId="0" applyFont="1" applyBorder="1" applyAlignment="1">
      <alignment horizontal="center" vertical="center"/>
    </xf>
    <xf numFmtId="38" fontId="12" fillId="2" borderId="48" xfId="0" applyNumberFormat="1"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38" fontId="26" fillId="2" borderId="60" xfId="1" applyFont="1" applyFill="1" applyBorder="1" applyAlignment="1">
      <alignment horizontal="center" vertical="center"/>
    </xf>
    <xf numFmtId="38" fontId="26" fillId="2" borderId="61" xfId="1" applyFont="1" applyFill="1" applyBorder="1" applyAlignment="1">
      <alignment horizontal="center" vertical="center"/>
    </xf>
    <xf numFmtId="38" fontId="26" fillId="2" borderId="63" xfId="1" applyFont="1" applyFill="1" applyBorder="1" applyAlignment="1">
      <alignment horizontal="center" vertical="center"/>
    </xf>
    <xf numFmtId="38" fontId="26" fillId="2" borderId="64" xfId="1" applyFont="1" applyFill="1" applyBorder="1" applyAlignment="1">
      <alignment horizontal="center" vertical="center"/>
    </xf>
    <xf numFmtId="0" fontId="23" fillId="0" borderId="59"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10" fillId="0" borderId="43"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35" xfId="0" applyFont="1" applyBorder="1" applyAlignment="1">
      <alignment horizontal="center" vertical="center" textRotation="255"/>
    </xf>
    <xf numFmtId="0" fontId="36" fillId="4" borderId="74" xfId="0" applyFont="1" applyFill="1" applyBorder="1" applyAlignment="1">
      <alignment horizontal="left" vertical="center" wrapText="1"/>
    </xf>
    <xf numFmtId="0" fontId="36" fillId="4" borderId="16" xfId="0" applyFont="1" applyFill="1" applyBorder="1" applyAlignment="1">
      <alignment horizontal="left" vertical="center" wrapText="1"/>
    </xf>
    <xf numFmtId="0" fontId="36" fillId="4" borderId="37" xfId="0" applyFont="1" applyFill="1" applyBorder="1" applyAlignment="1">
      <alignment horizontal="center" vertical="center" wrapText="1"/>
    </xf>
    <xf numFmtId="0" fontId="36" fillId="4" borderId="45" xfId="0" applyFont="1" applyFill="1" applyBorder="1" applyAlignment="1">
      <alignment horizontal="center" vertical="center" wrapText="1"/>
    </xf>
    <xf numFmtId="176" fontId="36" fillId="4" borderId="26" xfId="0" applyNumberFormat="1" applyFont="1" applyFill="1" applyBorder="1" applyAlignment="1">
      <alignment horizontal="left" vertical="center" shrinkToFit="1"/>
    </xf>
    <xf numFmtId="176" fontId="36" fillId="4" borderId="12" xfId="0" applyNumberFormat="1" applyFont="1" applyFill="1" applyBorder="1" applyAlignment="1">
      <alignment horizontal="left" vertical="center" shrinkToFit="1"/>
    </xf>
    <xf numFmtId="176" fontId="36" fillId="4" borderId="10" xfId="0" applyNumberFormat="1" applyFont="1" applyFill="1" applyBorder="1" applyAlignment="1">
      <alignment horizontal="left" vertical="center" shrinkToFit="1"/>
    </xf>
    <xf numFmtId="0" fontId="36" fillId="4" borderId="26" xfId="0" applyFont="1" applyFill="1" applyBorder="1" applyAlignment="1">
      <alignment horizontal="center" wrapText="1"/>
    </xf>
    <xf numFmtId="0" fontId="36" fillId="4" borderId="10" xfId="0" applyFont="1" applyFill="1" applyBorder="1" applyAlignment="1">
      <alignment horizontal="center" wrapText="1"/>
    </xf>
    <xf numFmtId="0" fontId="10" fillId="4" borderId="26" xfId="0" applyFont="1" applyFill="1" applyBorder="1" applyAlignment="1">
      <alignment horizontal="center" wrapText="1"/>
    </xf>
    <xf numFmtId="0" fontId="10" fillId="4" borderId="10" xfId="0" applyFont="1" applyFill="1" applyBorder="1" applyAlignment="1">
      <alignment horizontal="center" wrapText="1"/>
    </xf>
    <xf numFmtId="0" fontId="0" fillId="0" borderId="1" xfId="0" applyBorder="1" applyAlignment="1">
      <alignment horizontal="center" vertical="center"/>
    </xf>
    <xf numFmtId="0" fontId="2" fillId="0" borderId="0" xfId="0" applyFont="1" applyAlignment="1">
      <alignment horizontal="center" vertical="center" wrapText="1"/>
    </xf>
    <xf numFmtId="0" fontId="33" fillId="4" borderId="18" xfId="0" applyFont="1" applyFill="1" applyBorder="1" applyAlignment="1"/>
    <xf numFmtId="0" fontId="3" fillId="4" borderId="18" xfId="0" applyFont="1" applyFill="1" applyBorder="1" applyAlignment="1"/>
    <xf numFmtId="0" fontId="3" fillId="4" borderId="4" xfId="0" applyFont="1" applyFill="1" applyBorder="1" applyAlignment="1"/>
    <xf numFmtId="0" fontId="3" fillId="4" borderId="5" xfId="0" applyFont="1" applyFill="1" applyBorder="1" applyAlignment="1"/>
    <xf numFmtId="0" fontId="35" fillId="4" borderId="32" xfId="0" applyFont="1" applyFill="1" applyBorder="1" applyAlignment="1"/>
    <xf numFmtId="0" fontId="2" fillId="4" borderId="32" xfId="0" applyFont="1" applyFill="1" applyBorder="1" applyAlignment="1"/>
    <xf numFmtId="0" fontId="2" fillId="4" borderId="2" xfId="0" applyFont="1" applyFill="1" applyBorder="1" applyAlignment="1"/>
    <xf numFmtId="0" fontId="2" fillId="4" borderId="33" xfId="0" applyFont="1" applyFill="1" applyBorder="1" applyAlignment="1"/>
    <xf numFmtId="0" fontId="33" fillId="4" borderId="18" xfId="0" applyFont="1" applyFill="1" applyBorder="1" applyAlignment="1">
      <alignment vertical="center"/>
    </xf>
    <xf numFmtId="0" fontId="33" fillId="4" borderId="4" xfId="0" applyFont="1" applyFill="1" applyBorder="1" applyAlignment="1">
      <alignment vertical="center"/>
    </xf>
    <xf numFmtId="0" fontId="33" fillId="4" borderId="5" xfId="0" applyFont="1" applyFill="1" applyBorder="1" applyAlignment="1">
      <alignment vertical="center"/>
    </xf>
    <xf numFmtId="0" fontId="35" fillId="4" borderId="13" xfId="0" applyFont="1" applyFill="1" applyBorder="1" applyAlignment="1">
      <alignment vertical="center"/>
    </xf>
    <xf numFmtId="0" fontId="2" fillId="4" borderId="13" xfId="0" applyFont="1" applyFill="1" applyBorder="1" applyAlignment="1">
      <alignment vertical="center"/>
    </xf>
    <xf numFmtId="0" fontId="2" fillId="4" borderId="1" xfId="0" applyFont="1" applyFill="1" applyBorder="1" applyAlignment="1">
      <alignment vertical="center"/>
    </xf>
    <xf numFmtId="0" fontId="2" fillId="4" borderId="6" xfId="0" applyFont="1" applyFill="1" applyBorder="1" applyAlignment="1">
      <alignment vertical="center"/>
    </xf>
    <xf numFmtId="0" fontId="2" fillId="4" borderId="15"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10" fillId="0" borderId="43" xfId="0" applyFont="1" applyBorder="1" applyAlignment="1">
      <alignment horizontal="center" vertical="center" wrapText="1"/>
    </xf>
    <xf numFmtId="0" fontId="10" fillId="0" borderId="35" xfId="0" applyFont="1" applyBorder="1" applyAlignment="1">
      <alignment horizontal="center" vertical="center"/>
    </xf>
    <xf numFmtId="0" fontId="10" fillId="4" borderId="32" xfId="0" applyFont="1" applyFill="1" applyBorder="1" applyAlignment="1">
      <alignment wrapText="1"/>
    </xf>
    <xf numFmtId="0" fontId="10" fillId="4" borderId="32" xfId="0" applyFont="1" applyFill="1" applyBorder="1" applyAlignment="1"/>
    <xf numFmtId="0" fontId="10" fillId="4" borderId="2" xfId="0" applyFont="1" applyFill="1" applyBorder="1" applyAlignment="1"/>
    <xf numFmtId="0" fontId="10" fillId="4" borderId="73" xfId="0" applyFont="1" applyFill="1" applyBorder="1" applyAlignment="1"/>
    <xf numFmtId="0" fontId="10" fillId="4" borderId="33" xfId="0" applyFont="1" applyFill="1" applyBorder="1" applyAlignment="1"/>
    <xf numFmtId="0" fontId="36" fillId="4" borderId="29" xfId="0" applyFont="1" applyFill="1" applyBorder="1" applyAlignment="1">
      <alignment horizontal="left" vertical="center" wrapText="1"/>
    </xf>
    <xf numFmtId="0" fontId="36" fillId="4" borderId="30" xfId="0" applyFont="1" applyFill="1" applyBorder="1" applyAlignment="1">
      <alignment horizontal="left" vertical="center"/>
    </xf>
    <xf numFmtId="0" fontId="36" fillId="4" borderId="42" xfId="0" applyFont="1" applyFill="1" applyBorder="1" applyAlignment="1">
      <alignment horizontal="left" vertical="center"/>
    </xf>
    <xf numFmtId="0" fontId="33" fillId="4" borderId="27" xfId="0" applyFont="1" applyFill="1" applyBorder="1" applyAlignment="1">
      <alignment horizontal="left" vertical="center" wrapText="1"/>
    </xf>
    <xf numFmtId="0" fontId="33" fillId="4" borderId="14" xfId="0" applyFont="1" applyFill="1" applyBorder="1" applyAlignment="1">
      <alignment horizontal="left" vertical="center" wrapText="1"/>
    </xf>
    <xf numFmtId="0" fontId="33" fillId="4" borderId="11" xfId="0" applyFont="1" applyFill="1" applyBorder="1" applyAlignment="1">
      <alignment horizontal="left" vertical="center" wrapText="1"/>
    </xf>
    <xf numFmtId="0" fontId="36" fillId="4" borderId="16" xfId="0" applyFont="1" applyFill="1" applyBorder="1" applyAlignment="1">
      <alignment horizontal="center" vertical="center"/>
    </xf>
    <xf numFmtId="0" fontId="36" fillId="4" borderId="17" xfId="0" applyFont="1" applyFill="1" applyBorder="1" applyAlignment="1">
      <alignment horizontal="center" vertical="center"/>
    </xf>
    <xf numFmtId="0" fontId="10" fillId="0" borderId="19" xfId="0" applyFont="1" applyBorder="1" applyAlignment="1">
      <alignment horizontal="center" vertical="center" textRotation="255"/>
    </xf>
    <xf numFmtId="0" fontId="10" fillId="0" borderId="28"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44" xfId="0" applyFont="1" applyBorder="1" applyAlignment="1">
      <alignment horizontal="center" vertical="center" textRotation="255"/>
    </xf>
    <xf numFmtId="0" fontId="33" fillId="4" borderId="37" xfId="0" applyFont="1" applyFill="1" applyBorder="1" applyAlignment="1">
      <alignment horizontal="left" vertical="center" wrapText="1"/>
    </xf>
    <xf numFmtId="0" fontId="33" fillId="4" borderId="36" xfId="0" applyFont="1" applyFill="1" applyBorder="1" applyAlignment="1">
      <alignment horizontal="left" vertical="center" wrapText="1"/>
    </xf>
    <xf numFmtId="0" fontId="33" fillId="4" borderId="45" xfId="0" applyFont="1" applyFill="1" applyBorder="1" applyAlignment="1">
      <alignment horizontal="left" vertical="center" wrapText="1"/>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10" fillId="0" borderId="18" xfId="0" applyFont="1" applyBorder="1" applyAlignment="1">
      <alignment horizontal="center" vertical="center"/>
    </xf>
    <xf numFmtId="0" fontId="36" fillId="4" borderId="37" xfId="0" applyFont="1" applyFill="1" applyBorder="1" applyAlignment="1">
      <alignment horizontal="left" vertical="center"/>
    </xf>
    <xf numFmtId="0" fontId="36" fillId="4" borderId="36" xfId="0" applyFont="1" applyFill="1" applyBorder="1" applyAlignment="1">
      <alignment horizontal="left" vertical="center"/>
    </xf>
    <xf numFmtId="0" fontId="36" fillId="4" borderId="18" xfId="0" applyFont="1" applyFill="1" applyBorder="1" applyAlignment="1">
      <alignment horizontal="left" vertical="center"/>
    </xf>
    <xf numFmtId="0" fontId="36" fillId="4" borderId="27" xfId="0" applyFont="1" applyFill="1" applyBorder="1" applyAlignment="1">
      <alignment horizontal="left" vertical="center"/>
    </xf>
    <xf numFmtId="0" fontId="36" fillId="4" borderId="14" xfId="0" applyFont="1" applyFill="1" applyBorder="1" applyAlignment="1">
      <alignment horizontal="left" vertical="center"/>
    </xf>
    <xf numFmtId="0" fontId="36" fillId="4" borderId="15" xfId="0" applyFont="1" applyFill="1" applyBorder="1" applyAlignment="1">
      <alignment horizontal="left" vertical="center"/>
    </xf>
    <xf numFmtId="0" fontId="33" fillId="4" borderId="38" xfId="0" applyFont="1" applyFill="1" applyBorder="1" applyAlignment="1">
      <alignment horizontal="left" vertical="center"/>
    </xf>
    <xf numFmtId="0" fontId="33" fillId="4" borderId="36" xfId="0" applyFont="1" applyFill="1" applyBorder="1" applyAlignment="1">
      <alignment horizontal="left" vertical="center"/>
    </xf>
    <xf numFmtId="0" fontId="33" fillId="4" borderId="45" xfId="0" applyFont="1" applyFill="1" applyBorder="1" applyAlignment="1">
      <alignment horizontal="left" vertical="center"/>
    </xf>
    <xf numFmtId="0" fontId="38" fillId="4" borderId="50" xfId="2" applyFont="1" applyFill="1" applyBorder="1" applyAlignment="1">
      <alignment horizontal="left" vertical="center"/>
    </xf>
    <xf numFmtId="0" fontId="33" fillId="4" borderId="14" xfId="0" applyFont="1" applyFill="1" applyBorder="1" applyAlignment="1">
      <alignment horizontal="left" vertical="center"/>
    </xf>
    <xf numFmtId="0" fontId="33" fillId="4" borderId="11" xfId="0" applyFont="1" applyFill="1" applyBorder="1" applyAlignment="1">
      <alignment horizontal="left" vertical="center"/>
    </xf>
    <xf numFmtId="180" fontId="34" fillId="0" borderId="0" xfId="0" applyNumberFormat="1" applyFont="1" applyAlignment="1">
      <alignment horizontal="center"/>
    </xf>
    <xf numFmtId="0" fontId="33" fillId="4" borderId="41" xfId="0" applyFont="1" applyFill="1" applyBorder="1" applyAlignment="1">
      <alignment horizontal="left" vertical="center" shrinkToFit="1"/>
    </xf>
    <xf numFmtId="0" fontId="33" fillId="4" borderId="30" xfId="0" applyFont="1" applyFill="1" applyBorder="1" applyAlignment="1">
      <alignment horizontal="left" vertical="center" shrinkToFit="1"/>
    </xf>
    <xf numFmtId="0" fontId="33" fillId="4" borderId="40" xfId="0" applyFont="1" applyFill="1" applyBorder="1" applyAlignment="1">
      <alignment horizontal="left" vertical="center" shrinkToFi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4" borderId="41" xfId="0" applyFont="1" applyFill="1" applyBorder="1" applyAlignment="1">
      <alignment horizontal="left" vertical="center" shrinkToFit="1"/>
    </xf>
    <xf numFmtId="0" fontId="3" fillId="4" borderId="30" xfId="0" applyFont="1" applyFill="1" applyBorder="1" applyAlignment="1">
      <alignment horizontal="left" vertical="center" shrinkToFit="1"/>
    </xf>
    <xf numFmtId="0" fontId="3" fillId="4" borderId="42" xfId="0" applyFont="1" applyFill="1" applyBorder="1" applyAlignment="1">
      <alignment horizontal="left" vertical="center" shrinkToFit="1"/>
    </xf>
    <xf numFmtId="0" fontId="10" fillId="4" borderId="27" xfId="0" applyFont="1" applyFill="1" applyBorder="1" applyAlignment="1">
      <alignment horizontal="center" vertical="center" shrinkToFit="1"/>
    </xf>
    <xf numFmtId="0" fontId="10" fillId="4" borderId="11" xfId="0" applyFont="1" applyFill="1" applyBorder="1" applyAlignment="1">
      <alignment horizontal="center" vertical="center" shrinkToFit="1"/>
    </xf>
    <xf numFmtId="179" fontId="10" fillId="4" borderId="27" xfId="0" applyNumberFormat="1" applyFont="1" applyFill="1" applyBorder="1" applyAlignment="1">
      <alignment horizontal="right" vertical="center"/>
    </xf>
    <xf numFmtId="179" fontId="10" fillId="4" borderId="11" xfId="0" applyNumberFormat="1" applyFont="1" applyFill="1" applyBorder="1" applyAlignment="1">
      <alignment horizontal="right" vertical="center"/>
    </xf>
    <xf numFmtId="0" fontId="6" fillId="0" borderId="0" xfId="0" applyFont="1" applyBorder="1" applyAlignment="1">
      <alignment horizontal="left" vertical="center" wrapText="1"/>
    </xf>
    <xf numFmtId="0" fontId="6" fillId="0" borderId="55"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38" fontId="12" fillId="2" borderId="29" xfId="1" applyFont="1" applyFill="1" applyBorder="1" applyAlignment="1">
      <alignment horizontal="right"/>
    </xf>
    <xf numFmtId="38" fontId="12" fillId="2" borderId="30" xfId="1" applyFont="1" applyFill="1" applyBorder="1" applyAlignment="1">
      <alignment horizontal="right"/>
    </xf>
    <xf numFmtId="38" fontId="12" fillId="2" borderId="40" xfId="1" applyFont="1" applyFill="1" applyBorder="1" applyAlignment="1">
      <alignment horizontal="right"/>
    </xf>
    <xf numFmtId="38" fontId="10" fillId="2" borderId="37" xfId="1" applyFont="1" applyFill="1" applyBorder="1" applyAlignment="1">
      <alignment vertical="center"/>
    </xf>
    <xf numFmtId="38" fontId="10" fillId="2" borderId="36" xfId="1" applyFont="1" applyFill="1" applyBorder="1" applyAlignment="1">
      <alignment vertical="center"/>
    </xf>
    <xf numFmtId="38" fontId="10" fillId="2" borderId="45" xfId="1" applyFont="1" applyFill="1" applyBorder="1" applyAlignment="1">
      <alignment vertical="center"/>
    </xf>
    <xf numFmtId="0" fontId="10" fillId="0" borderId="5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0" xfId="0" applyFont="1" applyBorder="1" applyAlignment="1">
      <alignment horizontal="left" vertical="top" wrapText="1"/>
    </xf>
    <xf numFmtId="0" fontId="6" fillId="0" borderId="47" xfId="0" applyFont="1" applyBorder="1" applyAlignment="1">
      <alignment horizontal="left" vertical="top" wrapText="1"/>
    </xf>
    <xf numFmtId="0" fontId="21" fillId="5" borderId="19" xfId="0" applyFont="1" applyFill="1" applyBorder="1" applyAlignment="1">
      <alignment horizontal="left" vertical="center" wrapText="1"/>
    </xf>
    <xf numFmtId="0" fontId="21" fillId="5" borderId="9" xfId="0" applyFont="1" applyFill="1" applyBorder="1" applyAlignment="1">
      <alignment horizontal="left" vertical="center"/>
    </xf>
    <xf numFmtId="0" fontId="21" fillId="5" borderId="28" xfId="0" applyFont="1" applyFill="1" applyBorder="1" applyAlignment="1">
      <alignment horizontal="left" vertical="center"/>
    </xf>
    <xf numFmtId="0" fontId="3" fillId="0" borderId="30" xfId="0" applyFont="1" applyBorder="1" applyAlignment="1">
      <alignment horizontal="center" vertical="center"/>
    </xf>
    <xf numFmtId="0" fontId="3" fillId="4" borderId="30" xfId="0" applyFont="1" applyFill="1" applyBorder="1" applyAlignment="1">
      <alignment horizontal="center" vertical="center"/>
    </xf>
    <xf numFmtId="0" fontId="4" fillId="4" borderId="37" xfId="0" applyFont="1" applyFill="1" applyBorder="1" applyAlignment="1">
      <alignment vertical="center" wrapText="1"/>
    </xf>
    <xf numFmtId="0" fontId="4" fillId="4" borderId="36" xfId="0" applyFont="1" applyFill="1" applyBorder="1" applyAlignment="1">
      <alignment vertical="center" wrapText="1"/>
    </xf>
    <xf numFmtId="0" fontId="4" fillId="4" borderId="45" xfId="0" applyFont="1" applyFill="1" applyBorder="1" applyAlignment="1">
      <alignment vertical="center" wrapText="1"/>
    </xf>
    <xf numFmtId="0" fontId="36" fillId="4" borderId="37" xfId="0" applyFont="1" applyFill="1" applyBorder="1" applyAlignment="1">
      <alignment horizontal="center" vertical="center"/>
    </xf>
    <xf numFmtId="0" fontId="36" fillId="4" borderId="18"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5" xfId="0" applyFont="1" applyFill="1" applyBorder="1" applyAlignment="1">
      <alignment horizontal="center" vertical="center"/>
    </xf>
    <xf numFmtId="0" fontId="36" fillId="4" borderId="37" xfId="0" applyFont="1" applyFill="1" applyBorder="1" applyAlignment="1">
      <alignment horizontal="left" vertical="center" shrinkToFit="1"/>
    </xf>
    <xf numFmtId="0" fontId="36" fillId="4" borderId="36" xfId="0" applyFont="1" applyFill="1" applyBorder="1" applyAlignment="1">
      <alignment horizontal="left" vertical="center" shrinkToFit="1"/>
    </xf>
    <xf numFmtId="0" fontId="36" fillId="4" borderId="45" xfId="0" applyFont="1" applyFill="1" applyBorder="1" applyAlignment="1">
      <alignment horizontal="left" vertical="center" shrinkToFit="1"/>
    </xf>
    <xf numFmtId="38" fontId="10" fillId="2" borderId="27" xfId="1" applyFont="1" applyFill="1" applyBorder="1" applyAlignment="1">
      <alignment vertical="center"/>
    </xf>
    <xf numFmtId="38" fontId="10" fillId="2" borderId="14" xfId="1" applyFont="1" applyFill="1" applyBorder="1" applyAlignment="1">
      <alignment vertical="center"/>
    </xf>
    <xf numFmtId="38" fontId="10" fillId="2" borderId="11" xfId="1" applyFont="1" applyFill="1" applyBorder="1" applyAlignment="1">
      <alignment vertical="center"/>
    </xf>
    <xf numFmtId="0" fontId="6" fillId="0" borderId="0" xfId="0" applyFont="1" applyBorder="1" applyAlignment="1">
      <alignment horizontal="left" vertical="center"/>
    </xf>
    <xf numFmtId="0" fontId="33" fillId="4" borderId="29" xfId="0" applyFont="1" applyFill="1" applyBorder="1" applyAlignment="1">
      <alignment horizontal="center" vertical="center" shrinkToFit="1"/>
    </xf>
    <xf numFmtId="0" fontId="33" fillId="4" borderId="30" xfId="0" applyFont="1" applyFill="1" applyBorder="1" applyAlignment="1">
      <alignment horizontal="center" vertical="center" shrinkToFit="1"/>
    </xf>
    <xf numFmtId="0" fontId="33" fillId="4" borderId="40" xfId="0" applyFont="1" applyFill="1" applyBorder="1" applyAlignment="1">
      <alignment horizontal="center" vertical="center" shrinkToFit="1"/>
    </xf>
    <xf numFmtId="0" fontId="3" fillId="0" borderId="30" xfId="0" applyFont="1" applyFill="1" applyBorder="1" applyAlignment="1">
      <alignment horizontal="center" vertical="center"/>
    </xf>
    <xf numFmtId="0" fontId="10" fillId="4" borderId="27" xfId="0" applyFont="1" applyFill="1" applyBorder="1" applyAlignment="1">
      <alignment horizontal="left" vertical="center" shrinkToFit="1"/>
    </xf>
    <xf numFmtId="0" fontId="10" fillId="4" borderId="14" xfId="0" applyFont="1" applyFill="1" applyBorder="1" applyAlignment="1">
      <alignment horizontal="left" vertical="center" shrinkToFit="1"/>
    </xf>
    <xf numFmtId="0" fontId="10" fillId="4" borderId="11" xfId="0" applyFont="1" applyFill="1" applyBorder="1" applyAlignment="1">
      <alignment horizontal="left" vertical="center" shrinkToFit="1"/>
    </xf>
    <xf numFmtId="0" fontId="36" fillId="4" borderId="38" xfId="3" quotePrefix="1" applyFont="1" applyFill="1" applyBorder="1" applyAlignment="1">
      <alignment horizontal="center" vertical="center"/>
    </xf>
    <xf numFmtId="0" fontId="36" fillId="4" borderId="36" xfId="3" quotePrefix="1" applyFont="1" applyFill="1" applyBorder="1" applyAlignment="1">
      <alignment horizontal="center" vertical="center"/>
    </xf>
    <xf numFmtId="0" fontId="36" fillId="4" borderId="18" xfId="3" quotePrefix="1" applyFont="1" applyFill="1" applyBorder="1" applyAlignment="1">
      <alignment horizontal="center" vertical="center"/>
    </xf>
    <xf numFmtId="0" fontId="10" fillId="4" borderId="2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27" xfId="0" applyFont="1" applyFill="1" applyBorder="1" applyAlignment="1">
      <alignment horizontal="center" wrapText="1"/>
    </xf>
    <xf numFmtId="0" fontId="10" fillId="4" borderId="11" xfId="0" applyFont="1" applyFill="1" applyBorder="1" applyAlignment="1">
      <alignment horizontal="center" wrapText="1"/>
    </xf>
    <xf numFmtId="176" fontId="10" fillId="4" borderId="27" xfId="0" applyNumberFormat="1" applyFont="1" applyFill="1" applyBorder="1" applyAlignment="1">
      <alignment horizontal="left" vertical="center" shrinkToFit="1"/>
    </xf>
    <xf numFmtId="176" fontId="10" fillId="4" borderId="14" xfId="0" applyNumberFormat="1" applyFont="1" applyFill="1" applyBorder="1" applyAlignment="1">
      <alignment horizontal="left" vertical="center" shrinkToFit="1"/>
    </xf>
    <xf numFmtId="176" fontId="10" fillId="4" borderId="11" xfId="0" applyNumberFormat="1" applyFont="1" applyFill="1" applyBorder="1" applyAlignment="1">
      <alignment horizontal="left" vertical="center" shrinkToFit="1"/>
    </xf>
    <xf numFmtId="177" fontId="10" fillId="2" borderId="29" xfId="0" applyNumberFormat="1" applyFont="1" applyFill="1" applyBorder="1" applyAlignment="1">
      <alignment horizontal="right" vertical="center" wrapText="1"/>
    </xf>
    <xf numFmtId="177" fontId="10" fillId="2" borderId="42" xfId="0" applyNumberFormat="1" applyFont="1" applyFill="1" applyBorder="1" applyAlignment="1">
      <alignment horizontal="right" vertical="center" wrapText="1"/>
    </xf>
    <xf numFmtId="176" fontId="10" fillId="4" borderId="26" xfId="0" applyNumberFormat="1" applyFont="1" applyFill="1" applyBorder="1" applyAlignment="1">
      <alignment horizontal="center" vertical="center" shrinkToFit="1"/>
    </xf>
    <xf numFmtId="176" fontId="10" fillId="4" borderId="12" xfId="0" applyNumberFormat="1" applyFont="1" applyFill="1" applyBorder="1" applyAlignment="1">
      <alignment horizontal="center" vertical="center" shrinkToFit="1"/>
    </xf>
    <xf numFmtId="176" fontId="10" fillId="4" borderId="10" xfId="0" applyNumberFormat="1" applyFont="1" applyFill="1" applyBorder="1" applyAlignment="1">
      <alignment horizontal="center" vertical="center" shrinkToFit="1"/>
    </xf>
    <xf numFmtId="0" fontId="36" fillId="4" borderId="38" xfId="0" quotePrefix="1" applyFont="1" applyFill="1" applyBorder="1" applyAlignment="1">
      <alignment horizontal="center" vertical="center"/>
    </xf>
    <xf numFmtId="0" fontId="36" fillId="4" borderId="36" xfId="0" applyFont="1" applyFill="1" applyBorder="1" applyAlignment="1">
      <alignment horizontal="center" vertical="center"/>
    </xf>
    <xf numFmtId="0" fontId="3" fillId="0" borderId="0" xfId="0" applyFont="1" applyBorder="1" applyAlignment="1">
      <alignment horizontal="center"/>
    </xf>
    <xf numFmtId="0" fontId="33" fillId="4" borderId="35" xfId="0" applyFont="1" applyFill="1" applyBorder="1" applyAlignment="1">
      <alignment horizontal="center" vertical="center"/>
    </xf>
    <xf numFmtId="0" fontId="33" fillId="4" borderId="29" xfId="0" applyFont="1" applyFill="1" applyBorder="1" applyAlignment="1">
      <alignment horizontal="center" vertical="center"/>
    </xf>
    <xf numFmtId="0" fontId="33" fillId="4" borderId="30" xfId="0" applyFont="1" applyFill="1" applyBorder="1" applyAlignment="1">
      <alignment horizontal="center" vertical="center"/>
    </xf>
    <xf numFmtId="0" fontId="33" fillId="4" borderId="4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xf>
    <xf numFmtId="176" fontId="3" fillId="2" borderId="75" xfId="0" applyNumberFormat="1" applyFont="1" applyFill="1" applyBorder="1" applyAlignment="1">
      <alignment horizontal="center" vertical="center"/>
    </xf>
    <xf numFmtId="176" fontId="3" fillId="2" borderId="76"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7" xfId="0" applyFont="1" applyFill="1" applyBorder="1" applyAlignment="1">
      <alignment horizontal="center" vertical="center" wrapText="1" shrinkToFit="1"/>
    </xf>
    <xf numFmtId="0" fontId="3" fillId="0" borderId="36" xfId="0" applyFont="1" applyFill="1" applyBorder="1" applyAlignment="1">
      <alignment horizontal="center" vertical="center" wrapText="1" shrinkToFit="1"/>
    </xf>
    <xf numFmtId="0" fontId="32" fillId="0" borderId="77" xfId="0" applyFont="1" applyFill="1" applyBorder="1" applyAlignment="1">
      <alignment horizontal="center" vertical="center" wrapText="1"/>
    </xf>
    <xf numFmtId="0" fontId="32" fillId="0" borderId="78"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wrapText="1"/>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2" xfId="0" applyFont="1" applyFill="1" applyBorder="1" applyAlignment="1">
      <alignment horizontal="center" vertical="center"/>
    </xf>
    <xf numFmtId="177" fontId="10" fillId="2" borderId="19" xfId="0" applyNumberFormat="1" applyFont="1" applyFill="1" applyBorder="1" applyAlignment="1">
      <alignment horizontal="right" vertical="center" wrapText="1"/>
    </xf>
    <xf numFmtId="177" fontId="10" fillId="2" borderId="28" xfId="0" applyNumberFormat="1" applyFont="1" applyFill="1" applyBorder="1" applyAlignment="1">
      <alignment horizontal="right"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2" xfId="0" applyFont="1" applyBorder="1" applyAlignment="1">
      <alignment horizontal="center" vertical="center" wrapText="1"/>
    </xf>
    <xf numFmtId="177" fontId="12" fillId="2" borderId="29" xfId="0" applyNumberFormat="1" applyFont="1" applyFill="1" applyBorder="1" applyAlignment="1">
      <alignment horizontal="right" vertical="center" wrapText="1"/>
    </xf>
    <xf numFmtId="177" fontId="12" fillId="2" borderId="42" xfId="0" applyNumberFormat="1" applyFont="1" applyFill="1" applyBorder="1" applyAlignment="1">
      <alignment horizontal="right" vertical="center" wrapText="1"/>
    </xf>
    <xf numFmtId="0" fontId="31" fillId="0" borderId="29" xfId="0" applyFont="1" applyBorder="1" applyAlignment="1">
      <alignment horizontal="center" vertical="center" wrapText="1"/>
    </xf>
    <xf numFmtId="0" fontId="31" fillId="0" borderId="42" xfId="0" applyFont="1" applyBorder="1" applyAlignment="1">
      <alignment horizontal="center" vertical="center" wrapText="1"/>
    </xf>
    <xf numFmtId="38" fontId="12" fillId="2" borderId="29" xfId="1" applyFont="1" applyFill="1" applyBorder="1" applyAlignment="1">
      <alignment horizontal="right" vertical="center"/>
    </xf>
    <xf numFmtId="38" fontId="12" fillId="2" borderId="40" xfId="1" applyFont="1" applyFill="1" applyBorder="1" applyAlignment="1">
      <alignment horizontal="right" vertical="center"/>
    </xf>
    <xf numFmtId="176" fontId="36" fillId="4" borderId="37" xfId="0" applyNumberFormat="1" applyFont="1" applyFill="1" applyBorder="1" applyAlignment="1">
      <alignment horizontal="left" vertical="center" shrinkToFit="1"/>
    </xf>
    <xf numFmtId="176" fontId="36" fillId="4" borderId="36" xfId="0" applyNumberFormat="1" applyFont="1" applyFill="1" applyBorder="1" applyAlignment="1">
      <alignment horizontal="left" vertical="center" shrinkToFit="1"/>
    </xf>
    <xf numFmtId="176" fontId="36" fillId="4" borderId="45" xfId="0" applyNumberFormat="1" applyFont="1" applyFill="1" applyBorder="1" applyAlignment="1">
      <alignment horizontal="left" vertical="center" shrinkToFit="1"/>
    </xf>
    <xf numFmtId="0" fontId="36" fillId="4" borderId="26" xfId="0" applyFont="1" applyFill="1" applyBorder="1" applyAlignment="1">
      <alignment horizontal="left" vertical="center" wrapText="1"/>
    </xf>
    <xf numFmtId="0" fontId="36" fillId="4" borderId="12" xfId="0" applyFont="1" applyFill="1" applyBorder="1" applyAlignment="1">
      <alignment horizontal="left" vertical="center" wrapText="1"/>
    </xf>
    <xf numFmtId="0" fontId="0" fillId="2" borderId="4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5" xfId="0" applyFill="1" applyBorder="1" applyAlignment="1">
      <alignment horizontal="center" vertical="center" wrapText="1"/>
    </xf>
  </cellXfs>
  <cellStyles count="5">
    <cellStyle name="ハイパーリンク" xfId="2" builtinId="8"/>
    <cellStyle name="桁区切り" xfId="1" builtinId="6"/>
    <cellStyle name="標準" xfId="0" builtinId="0"/>
    <cellStyle name="標準_光熱費支援金基準額" xfId="4" xr:uid="{D395602A-8DAB-4078-A515-8C6BCCE7B739}"/>
    <cellStyle name="標準_高齢・入所系" xfId="3" xr:uid="{E144BE52-74E8-4D70-8FED-B82389F8A7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213360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441960</xdr:colOff>
          <xdr:row>127</xdr:row>
          <xdr:rowOff>236220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441960</xdr:colOff>
          <xdr:row>129</xdr:row>
          <xdr:rowOff>7620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38100</xdr:colOff>
          <xdr:row>28</xdr:row>
          <xdr:rowOff>327660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38100</xdr:colOff>
          <xdr:row>29</xdr:row>
          <xdr:rowOff>403860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60960</xdr:colOff>
          <xdr:row>30</xdr:row>
          <xdr:rowOff>556260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952500</xdr:colOff>
      <xdr:row>2</xdr:row>
      <xdr:rowOff>95249</xdr:rowOff>
    </xdr:from>
    <xdr:to>
      <xdr:col>18</xdr:col>
      <xdr:colOff>257734</xdr:colOff>
      <xdr:row>2</xdr:row>
      <xdr:rowOff>394606</xdr:rowOff>
    </xdr:to>
    <xdr:sp macro="" textlink="">
      <xdr:nvSpPr>
        <xdr:cNvPr id="18" name="吹き出し: 線 17">
          <a:extLst>
            <a:ext uri="{FF2B5EF4-FFF2-40B4-BE49-F238E27FC236}">
              <a16:creationId xmlns:a16="http://schemas.microsoft.com/office/drawing/2014/main" id="{00000000-0008-0000-0000-000012000000}"/>
            </a:ext>
          </a:extLst>
        </xdr:cNvPr>
        <xdr:cNvSpPr/>
      </xdr:nvSpPr>
      <xdr:spPr>
        <a:xfrm>
          <a:off x="10544735" y="745190"/>
          <a:ext cx="784411"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000-000013000000}"/>
            </a:ext>
          </a:extLst>
        </xdr:cNvPr>
        <xdr:cNvSpPr/>
      </xdr:nvSpPr>
      <xdr:spPr>
        <a:xfrm>
          <a:off x="8273143" y="1510392"/>
          <a:ext cx="3537857" cy="285751"/>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88045</xdr:colOff>
      <xdr:row>3</xdr:row>
      <xdr:rowOff>27136</xdr:rowOff>
    </xdr:from>
    <xdr:to>
      <xdr:col>13</xdr:col>
      <xdr:colOff>257736</xdr:colOff>
      <xdr:row>5</xdr:row>
      <xdr:rowOff>22411</xdr:rowOff>
    </xdr:to>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a:xfrm>
          <a:off x="4234221" y="1226165"/>
          <a:ext cx="3419397" cy="454717"/>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記入例（高齢・入所系）</a:t>
          </a:r>
        </a:p>
      </xdr:txBody>
    </xdr:sp>
    <xdr:clientData/>
  </xdr:twoCellAnchor>
  <xdr:twoCellAnchor>
    <xdr:from>
      <xdr:col>16</xdr:col>
      <xdr:colOff>557892</xdr:colOff>
      <xdr:row>14</xdr:row>
      <xdr:rowOff>193222</xdr:rowOff>
    </xdr:from>
    <xdr:to>
      <xdr:col>18</xdr:col>
      <xdr:colOff>476249</xdr:colOff>
      <xdr:row>14</xdr:row>
      <xdr:rowOff>544286</xdr:rowOff>
    </xdr:to>
    <xdr:sp macro="" textlink="">
      <xdr:nvSpPr>
        <xdr:cNvPr id="21" name="吹き出し: 線 20">
          <a:extLst>
            <a:ext uri="{FF2B5EF4-FFF2-40B4-BE49-F238E27FC236}">
              <a16:creationId xmlns:a16="http://schemas.microsoft.com/office/drawing/2014/main" id="{00000000-0008-0000-0000-000015000000}"/>
            </a:ext>
          </a:extLst>
        </xdr:cNvPr>
        <xdr:cNvSpPr/>
      </xdr:nvSpPr>
      <xdr:spPr>
        <a:xfrm>
          <a:off x="10137321" y="4520293"/>
          <a:ext cx="1387928" cy="351064"/>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000-000016000000}"/>
            </a:ext>
          </a:extLst>
        </xdr:cNvPr>
        <xdr:cNvSpPr/>
      </xdr:nvSpPr>
      <xdr:spPr>
        <a:xfrm>
          <a:off x="4953001" y="3034393"/>
          <a:ext cx="1660071" cy="299357"/>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4" name="吹き出し: 線 23">
          <a:extLst>
            <a:ext uri="{FF2B5EF4-FFF2-40B4-BE49-F238E27FC236}">
              <a16:creationId xmlns:a16="http://schemas.microsoft.com/office/drawing/2014/main" id="{00000000-0008-0000-0000-000018000000}"/>
            </a:ext>
          </a:extLst>
        </xdr:cNvPr>
        <xdr:cNvSpPr/>
      </xdr:nvSpPr>
      <xdr:spPr>
        <a:xfrm>
          <a:off x="4884965" y="6545035"/>
          <a:ext cx="1660071"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6" name="吹き出し: 線 25">
          <a:extLst>
            <a:ext uri="{FF2B5EF4-FFF2-40B4-BE49-F238E27FC236}">
              <a16:creationId xmlns:a16="http://schemas.microsoft.com/office/drawing/2014/main" id="{00000000-0008-0000-0000-00001A000000}"/>
            </a:ext>
          </a:extLst>
        </xdr:cNvPr>
        <xdr:cNvSpPr/>
      </xdr:nvSpPr>
      <xdr:spPr>
        <a:xfrm>
          <a:off x="4109357" y="7334250"/>
          <a:ext cx="1660071" cy="299357"/>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8" name="吹き出し: 線 27">
          <a:extLst>
            <a:ext uri="{FF2B5EF4-FFF2-40B4-BE49-F238E27FC236}">
              <a16:creationId xmlns:a16="http://schemas.microsoft.com/office/drawing/2014/main" id="{00000000-0008-0000-0000-00001C000000}"/>
            </a:ext>
          </a:extLst>
        </xdr:cNvPr>
        <xdr:cNvSpPr/>
      </xdr:nvSpPr>
      <xdr:spPr>
        <a:xfrm>
          <a:off x="5061858" y="2149928"/>
          <a:ext cx="762000"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235323</xdr:colOff>
      <xdr:row>24</xdr:row>
      <xdr:rowOff>544286</xdr:rowOff>
    </xdr:to>
    <xdr:sp macro="" textlink="">
      <xdr:nvSpPr>
        <xdr:cNvPr id="29" name="吹き出し: 線 28">
          <a:extLst>
            <a:ext uri="{FF2B5EF4-FFF2-40B4-BE49-F238E27FC236}">
              <a16:creationId xmlns:a16="http://schemas.microsoft.com/office/drawing/2014/main" id="{00000000-0008-0000-0000-00001D000000}"/>
            </a:ext>
          </a:extLst>
        </xdr:cNvPr>
        <xdr:cNvSpPr/>
      </xdr:nvSpPr>
      <xdr:spPr>
        <a:xfrm>
          <a:off x="7980989" y="9915605"/>
          <a:ext cx="3325746"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2</xdr:col>
      <xdr:colOff>340179</xdr:colOff>
      <xdr:row>38</xdr:row>
      <xdr:rowOff>816429</xdr:rowOff>
    </xdr:from>
    <xdr:to>
      <xdr:col>2</xdr:col>
      <xdr:colOff>1728107</xdr:colOff>
      <xdr:row>38</xdr:row>
      <xdr:rowOff>1167493</xdr:rowOff>
    </xdr:to>
    <xdr:sp macro="" textlink="">
      <xdr:nvSpPr>
        <xdr:cNvPr id="32" name="吹き出し: 線 31">
          <a:extLst>
            <a:ext uri="{FF2B5EF4-FFF2-40B4-BE49-F238E27FC236}">
              <a16:creationId xmlns:a16="http://schemas.microsoft.com/office/drawing/2014/main" id="{00000000-0008-0000-0000-000020000000}"/>
            </a:ext>
          </a:extLst>
        </xdr:cNvPr>
        <xdr:cNvSpPr/>
      </xdr:nvSpPr>
      <xdr:spPr>
        <a:xfrm>
          <a:off x="911679" y="16627929"/>
          <a:ext cx="1387928"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8</xdr:col>
      <xdr:colOff>0</xdr:colOff>
      <xdr:row>65</xdr:row>
      <xdr:rowOff>0</xdr:rowOff>
    </xdr:from>
    <xdr:to>
      <xdr:col>14</xdr:col>
      <xdr:colOff>201706</xdr:colOff>
      <xdr:row>66</xdr:row>
      <xdr:rowOff>64034</xdr:rowOff>
    </xdr:to>
    <xdr:sp macro="" textlink="">
      <xdr:nvSpPr>
        <xdr:cNvPr id="35" name="吹き出し: 線 34">
          <a:extLst>
            <a:ext uri="{FF2B5EF4-FFF2-40B4-BE49-F238E27FC236}">
              <a16:creationId xmlns:a16="http://schemas.microsoft.com/office/drawing/2014/main" id="{00000000-0008-0000-0000-000023000000}"/>
            </a:ext>
          </a:extLst>
        </xdr:cNvPr>
        <xdr:cNvSpPr/>
      </xdr:nvSpPr>
      <xdr:spPr>
        <a:xfrm>
          <a:off x="5020235" y="23263412"/>
          <a:ext cx="3294530"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208430</xdr:colOff>
      <xdr:row>96</xdr:row>
      <xdr:rowOff>96371</xdr:rowOff>
    </xdr:from>
    <xdr:to>
      <xdr:col>9</xdr:col>
      <xdr:colOff>262858</xdr:colOff>
      <xdr:row>97</xdr:row>
      <xdr:rowOff>189700</xdr:rowOff>
    </xdr:to>
    <xdr:sp macro="" textlink="">
      <xdr:nvSpPr>
        <xdr:cNvPr id="37" name="吹き出し: 線 36">
          <a:extLst>
            <a:ext uri="{FF2B5EF4-FFF2-40B4-BE49-F238E27FC236}">
              <a16:creationId xmlns:a16="http://schemas.microsoft.com/office/drawing/2014/main" id="{00000000-0008-0000-0000-000025000000}"/>
            </a:ext>
          </a:extLst>
        </xdr:cNvPr>
        <xdr:cNvSpPr/>
      </xdr:nvSpPr>
      <xdr:spPr>
        <a:xfrm>
          <a:off x="4354606" y="31954695"/>
          <a:ext cx="1387928" cy="35106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2</xdr:col>
      <xdr:colOff>809065</xdr:colOff>
      <xdr:row>96</xdr:row>
      <xdr:rowOff>103093</xdr:rowOff>
    </xdr:from>
    <xdr:to>
      <xdr:col>4</xdr:col>
      <xdr:colOff>313764</xdr:colOff>
      <xdr:row>97</xdr:row>
      <xdr:rowOff>196422</xdr:rowOff>
    </xdr:to>
    <xdr:sp macro="" textlink="">
      <xdr:nvSpPr>
        <xdr:cNvPr id="38" name="吹き出し: 線 37">
          <a:extLst>
            <a:ext uri="{FF2B5EF4-FFF2-40B4-BE49-F238E27FC236}">
              <a16:creationId xmlns:a16="http://schemas.microsoft.com/office/drawing/2014/main" id="{00000000-0008-0000-0000-000026000000}"/>
            </a:ext>
          </a:extLst>
        </xdr:cNvPr>
        <xdr:cNvSpPr/>
      </xdr:nvSpPr>
      <xdr:spPr>
        <a:xfrm>
          <a:off x="1391771" y="31961417"/>
          <a:ext cx="1913964" cy="351064"/>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数字は半角でナンバー記入</a:t>
          </a:r>
        </a:p>
      </xdr:txBody>
    </xdr:sp>
    <xdr:clientData/>
  </xdr:twoCellAnchor>
  <xdr:twoCellAnchor>
    <xdr:from>
      <xdr:col>3</xdr:col>
      <xdr:colOff>291352</xdr:colOff>
      <xdr:row>44</xdr:row>
      <xdr:rowOff>257735</xdr:rowOff>
    </xdr:from>
    <xdr:to>
      <xdr:col>5</xdr:col>
      <xdr:colOff>89646</xdr:colOff>
      <xdr:row>46</xdr:row>
      <xdr:rowOff>70917</xdr:rowOff>
    </xdr:to>
    <xdr:sp macro="" textlink="">
      <xdr:nvSpPr>
        <xdr:cNvPr id="39" name="吹き出し: 線 38">
          <a:extLst>
            <a:ext uri="{FF2B5EF4-FFF2-40B4-BE49-F238E27FC236}">
              <a16:creationId xmlns:a16="http://schemas.microsoft.com/office/drawing/2014/main" id="{00000000-0008-0000-0000-000027000000}"/>
            </a:ext>
          </a:extLst>
        </xdr:cNvPr>
        <xdr:cNvSpPr/>
      </xdr:nvSpPr>
      <xdr:spPr>
        <a:xfrm>
          <a:off x="2801470" y="18769853"/>
          <a:ext cx="762000"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6723</xdr:colOff>
      <xdr:row>47</xdr:row>
      <xdr:rowOff>242047</xdr:rowOff>
    </xdr:from>
    <xdr:to>
      <xdr:col>9</xdr:col>
      <xdr:colOff>309282</xdr:colOff>
      <xdr:row>49</xdr:row>
      <xdr:rowOff>55228</xdr:rowOff>
    </xdr:to>
    <xdr:sp macro="" textlink="">
      <xdr:nvSpPr>
        <xdr:cNvPr id="40" name="吹き出し: 線 39">
          <a:extLst>
            <a:ext uri="{FF2B5EF4-FFF2-40B4-BE49-F238E27FC236}">
              <a16:creationId xmlns:a16="http://schemas.microsoft.com/office/drawing/2014/main" id="{00000000-0008-0000-0000-000028000000}"/>
            </a:ext>
          </a:extLst>
        </xdr:cNvPr>
        <xdr:cNvSpPr/>
      </xdr:nvSpPr>
      <xdr:spPr>
        <a:xfrm>
          <a:off x="5026958" y="19560988"/>
          <a:ext cx="762000"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145676</xdr:colOff>
      <xdr:row>41</xdr:row>
      <xdr:rowOff>100854</xdr:rowOff>
    </xdr:from>
    <xdr:to>
      <xdr:col>12</xdr:col>
      <xdr:colOff>392205</xdr:colOff>
      <xdr:row>42</xdr:row>
      <xdr:rowOff>160565</xdr:rowOff>
    </xdr:to>
    <xdr:sp macro="" textlink="">
      <xdr:nvSpPr>
        <xdr:cNvPr id="41" name="吹き出し: 線 40">
          <a:extLst>
            <a:ext uri="{FF2B5EF4-FFF2-40B4-BE49-F238E27FC236}">
              <a16:creationId xmlns:a16="http://schemas.microsoft.com/office/drawing/2014/main" id="{00000000-0008-0000-0000-000029000000}"/>
            </a:ext>
          </a:extLst>
        </xdr:cNvPr>
        <xdr:cNvSpPr/>
      </xdr:nvSpPr>
      <xdr:spPr>
        <a:xfrm>
          <a:off x="6510617" y="17985442"/>
          <a:ext cx="762000" cy="351064"/>
        </a:xfrm>
        <a:prstGeom prst="borderCallout1">
          <a:avLst>
            <a:gd name="adj1" fmla="val -83680"/>
            <a:gd name="adj2" fmla="val -162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739588</xdr:colOff>
      <xdr:row>17</xdr:row>
      <xdr:rowOff>56029</xdr:rowOff>
    </xdr:from>
    <xdr:to>
      <xdr:col>18</xdr:col>
      <xdr:colOff>22411</xdr:colOff>
      <xdr:row>17</xdr:row>
      <xdr:rowOff>407093</xdr:rowOff>
    </xdr:to>
    <xdr:sp macro="" textlink="">
      <xdr:nvSpPr>
        <xdr:cNvPr id="42" name="吹き出し: 線 41">
          <a:extLst>
            <a:ext uri="{FF2B5EF4-FFF2-40B4-BE49-F238E27FC236}">
              <a16:creationId xmlns:a16="http://schemas.microsoft.com/office/drawing/2014/main" id="{00000000-0008-0000-0000-00002A000000}"/>
            </a:ext>
          </a:extLst>
        </xdr:cNvPr>
        <xdr:cNvSpPr/>
      </xdr:nvSpPr>
      <xdr:spPr>
        <a:xfrm>
          <a:off x="10331823" y="5602941"/>
          <a:ext cx="762000" cy="351064"/>
        </a:xfrm>
        <a:prstGeom prst="borderCallout1">
          <a:avLst>
            <a:gd name="adj1" fmla="val 69535"/>
            <a:gd name="adj2" fmla="val -4715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313765</xdr:colOff>
      <xdr:row>74</xdr:row>
      <xdr:rowOff>224117</xdr:rowOff>
    </xdr:from>
    <xdr:to>
      <xdr:col>8</xdr:col>
      <xdr:colOff>201706</xdr:colOff>
      <xdr:row>76</xdr:row>
      <xdr:rowOff>48505</xdr:rowOff>
    </xdr:to>
    <xdr:sp macro="" textlink="">
      <xdr:nvSpPr>
        <xdr:cNvPr id="43" name="吹き出し: 線 42">
          <a:extLst>
            <a:ext uri="{FF2B5EF4-FFF2-40B4-BE49-F238E27FC236}">
              <a16:creationId xmlns:a16="http://schemas.microsoft.com/office/drawing/2014/main" id="{00000000-0008-0000-0000-00002B000000}"/>
            </a:ext>
          </a:extLst>
        </xdr:cNvPr>
        <xdr:cNvSpPr/>
      </xdr:nvSpPr>
      <xdr:spPr>
        <a:xfrm>
          <a:off x="4459941" y="25661470"/>
          <a:ext cx="762000"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0</xdr:colOff>
      <xdr:row>84</xdr:row>
      <xdr:rowOff>56030</xdr:rowOff>
    </xdr:from>
    <xdr:to>
      <xdr:col>5</xdr:col>
      <xdr:colOff>190500</xdr:colOff>
      <xdr:row>85</xdr:row>
      <xdr:rowOff>283829</xdr:rowOff>
    </xdr:to>
    <xdr:sp macro="" textlink="">
      <xdr:nvSpPr>
        <xdr:cNvPr id="44" name="吹き出し: 線 43">
          <a:extLst>
            <a:ext uri="{FF2B5EF4-FFF2-40B4-BE49-F238E27FC236}">
              <a16:creationId xmlns:a16="http://schemas.microsoft.com/office/drawing/2014/main" id="{00000000-0008-0000-0000-00002C000000}"/>
            </a:ext>
          </a:extLst>
        </xdr:cNvPr>
        <xdr:cNvSpPr/>
      </xdr:nvSpPr>
      <xdr:spPr>
        <a:xfrm>
          <a:off x="2510118" y="27869030"/>
          <a:ext cx="1154206" cy="351064"/>
        </a:xfrm>
        <a:prstGeom prst="borderCallout1">
          <a:avLst>
            <a:gd name="adj1" fmla="val 82303"/>
            <a:gd name="adj2" fmla="val -10009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13</xdr:col>
      <xdr:colOff>425819</xdr:colOff>
      <xdr:row>109</xdr:row>
      <xdr:rowOff>0</xdr:rowOff>
    </xdr:from>
    <xdr:to>
      <xdr:col>14</xdr:col>
      <xdr:colOff>470647</xdr:colOff>
      <xdr:row>110</xdr:row>
      <xdr:rowOff>56029</xdr:rowOff>
    </xdr:to>
    <xdr:sp macro="" textlink="">
      <xdr:nvSpPr>
        <xdr:cNvPr id="46" name="吹き出し: 線 45">
          <a:extLst>
            <a:ext uri="{FF2B5EF4-FFF2-40B4-BE49-F238E27FC236}">
              <a16:creationId xmlns:a16="http://schemas.microsoft.com/office/drawing/2014/main" id="{00000000-0008-0000-0000-00002E000000}"/>
            </a:ext>
          </a:extLst>
        </xdr:cNvPr>
        <xdr:cNvSpPr/>
      </xdr:nvSpPr>
      <xdr:spPr>
        <a:xfrm>
          <a:off x="7821701" y="36710471"/>
          <a:ext cx="762005" cy="414617"/>
        </a:xfrm>
        <a:prstGeom prst="borderCallout1">
          <a:avLst>
            <a:gd name="adj1" fmla="val 197462"/>
            <a:gd name="adj2" fmla="val -88243"/>
            <a:gd name="adj3" fmla="val 101611"/>
            <a:gd name="adj4" fmla="val 1205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248771</xdr:colOff>
      <xdr:row>96</xdr:row>
      <xdr:rowOff>103094</xdr:rowOff>
    </xdr:from>
    <xdr:to>
      <xdr:col>13</xdr:col>
      <xdr:colOff>605758</xdr:colOff>
      <xdr:row>97</xdr:row>
      <xdr:rowOff>196423</xdr:rowOff>
    </xdr:to>
    <xdr:sp macro="" textlink="">
      <xdr:nvSpPr>
        <xdr:cNvPr id="48" name="吹き出し: 線 47">
          <a:extLst>
            <a:ext uri="{FF2B5EF4-FFF2-40B4-BE49-F238E27FC236}">
              <a16:creationId xmlns:a16="http://schemas.microsoft.com/office/drawing/2014/main" id="{00000000-0008-0000-0000-000030000000}"/>
            </a:ext>
          </a:extLst>
        </xdr:cNvPr>
        <xdr:cNvSpPr/>
      </xdr:nvSpPr>
      <xdr:spPr>
        <a:xfrm>
          <a:off x="6613712" y="31961418"/>
          <a:ext cx="1387928" cy="35106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78440</xdr:colOff>
      <xdr:row>122</xdr:row>
      <xdr:rowOff>268942</xdr:rowOff>
    </xdr:from>
    <xdr:to>
      <xdr:col>14</xdr:col>
      <xdr:colOff>33616</xdr:colOff>
      <xdr:row>124</xdr:row>
      <xdr:rowOff>41622</xdr:rowOff>
    </xdr:to>
    <xdr:sp macro="" textlink="">
      <xdr:nvSpPr>
        <xdr:cNvPr id="49" name="吹き出し: 線 48">
          <a:extLst>
            <a:ext uri="{FF2B5EF4-FFF2-40B4-BE49-F238E27FC236}">
              <a16:creationId xmlns:a16="http://schemas.microsoft.com/office/drawing/2014/main" id="{00000000-0008-0000-0000-000031000000}"/>
            </a:ext>
          </a:extLst>
        </xdr:cNvPr>
        <xdr:cNvSpPr/>
      </xdr:nvSpPr>
      <xdr:spPr>
        <a:xfrm>
          <a:off x="4807322" y="40161883"/>
          <a:ext cx="3339353" cy="299357"/>
        </a:xfrm>
        <a:prstGeom prst="borderCallout1">
          <a:avLst>
            <a:gd name="adj1" fmla="val 152010"/>
            <a:gd name="adj2" fmla="val -49734"/>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全ての項目がチェックされていなければ申請不可</a:t>
          </a:r>
        </a:p>
      </xdr:txBody>
    </xdr:sp>
    <xdr:clientData/>
  </xdr:twoCellAnchor>
  <xdr:twoCellAnchor>
    <xdr:from>
      <xdr:col>9</xdr:col>
      <xdr:colOff>111582</xdr:colOff>
      <xdr:row>16</xdr:row>
      <xdr:rowOff>40823</xdr:rowOff>
    </xdr:from>
    <xdr:to>
      <xdr:col>10</xdr:col>
      <xdr:colOff>503467</xdr:colOff>
      <xdr:row>16</xdr:row>
      <xdr:rowOff>353787</xdr:rowOff>
    </xdr:to>
    <xdr:sp macro="" textlink="">
      <xdr:nvSpPr>
        <xdr:cNvPr id="51" name="吹き出し: 線 50">
          <a:extLst>
            <a:ext uri="{FF2B5EF4-FFF2-40B4-BE49-F238E27FC236}">
              <a16:creationId xmlns:a16="http://schemas.microsoft.com/office/drawing/2014/main" id="{00000000-0008-0000-0000-000033000000}"/>
            </a:ext>
          </a:extLst>
        </xdr:cNvPr>
        <xdr:cNvSpPr/>
      </xdr:nvSpPr>
      <xdr:spPr>
        <a:xfrm>
          <a:off x="5559882" y="5193848"/>
          <a:ext cx="763360" cy="312964"/>
        </a:xfrm>
        <a:prstGeom prst="borderCallout1">
          <a:avLst>
            <a:gd name="adj1" fmla="val 195838"/>
            <a:gd name="adj2" fmla="val -22148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14</xdr:col>
      <xdr:colOff>0</xdr:colOff>
      <xdr:row>16</xdr:row>
      <xdr:rowOff>44823</xdr:rowOff>
    </xdr:from>
    <xdr:to>
      <xdr:col>16</xdr:col>
      <xdr:colOff>22412</xdr:colOff>
      <xdr:row>16</xdr:row>
      <xdr:rowOff>395887</xdr:rowOff>
    </xdr:to>
    <xdr:sp macro="" textlink="">
      <xdr:nvSpPr>
        <xdr:cNvPr id="52" name="吹き出し: 線 51">
          <a:extLst>
            <a:ext uri="{FF2B5EF4-FFF2-40B4-BE49-F238E27FC236}">
              <a16:creationId xmlns:a16="http://schemas.microsoft.com/office/drawing/2014/main" id="{00000000-0008-0000-0000-000034000000}"/>
            </a:ext>
          </a:extLst>
        </xdr:cNvPr>
        <xdr:cNvSpPr/>
      </xdr:nvSpPr>
      <xdr:spPr>
        <a:xfrm>
          <a:off x="8113059" y="5177117"/>
          <a:ext cx="1501588" cy="351064"/>
        </a:xfrm>
        <a:prstGeom prst="borderCallout1">
          <a:avLst>
            <a:gd name="adj1" fmla="val 149334"/>
            <a:gd name="adj2" fmla="val -24389"/>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10</xdr:col>
      <xdr:colOff>11206</xdr:colOff>
      <xdr:row>22</xdr:row>
      <xdr:rowOff>201705</xdr:rowOff>
    </xdr:from>
    <xdr:to>
      <xdr:col>16</xdr:col>
      <xdr:colOff>527479</xdr:colOff>
      <xdr:row>24</xdr:row>
      <xdr:rowOff>98611</xdr:rowOff>
    </xdr:to>
    <xdr:sp macro="" textlink="">
      <xdr:nvSpPr>
        <xdr:cNvPr id="53" name="吹き出し: 線 52">
          <a:extLst>
            <a:ext uri="{FF2B5EF4-FFF2-40B4-BE49-F238E27FC236}">
              <a16:creationId xmlns:a16="http://schemas.microsoft.com/office/drawing/2014/main" id="{00000000-0008-0000-0000-000035000000}"/>
            </a:ext>
          </a:extLst>
        </xdr:cNvPr>
        <xdr:cNvSpPr/>
      </xdr:nvSpPr>
      <xdr:spPr>
        <a:xfrm>
          <a:off x="5860677" y="8169087"/>
          <a:ext cx="4259037" cy="1600200"/>
        </a:xfrm>
        <a:prstGeom prst="borderCallout1">
          <a:avLst>
            <a:gd name="adj1" fmla="val -139255"/>
            <a:gd name="adj2" fmla="val 41195"/>
            <a:gd name="adj3" fmla="val -708"/>
            <a:gd name="adj4" fmla="val 1984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１つの事業所において、複数のサービス種別を実施している場合は、サービス種別ごとに申請してください。（</a:t>
          </a:r>
          <a:r>
            <a:rPr kumimoji="1" lang="ja-JP" altLang="en-US" sz="1100" b="1" u="sng">
              <a:solidFill>
                <a:srgbClr val="FF0000"/>
              </a:solidFill>
            </a:rPr>
            <a:t>京都府</a:t>
          </a:r>
          <a:r>
            <a:rPr kumimoji="1" lang="en-US" altLang="ja-JP" sz="1100" b="1" u="sng">
              <a:solidFill>
                <a:srgbClr val="FF0000"/>
              </a:solidFill>
            </a:rPr>
            <a:t>HP</a:t>
          </a:r>
          <a:r>
            <a:rPr kumimoji="1" lang="ja-JP" altLang="en-US" sz="1100" b="1" u="sng">
              <a:solidFill>
                <a:srgbClr val="FF0000"/>
              </a:solidFill>
            </a:rPr>
            <a:t>の「よくある問合せに申請の考え方を示しておりますので、必ず御確認いただき、申請してください）</a:t>
          </a:r>
          <a:endParaRPr kumimoji="1" lang="en-US" altLang="ja-JP" sz="1100" b="1" u="sng">
            <a:solidFill>
              <a:srgbClr val="FF0000"/>
            </a:solidFill>
          </a:endParaRPr>
        </a:p>
        <a:p>
          <a:pPr algn="l"/>
          <a:r>
            <a:rPr kumimoji="1" lang="ja-JP" altLang="en-US" sz="1100" b="1">
              <a:solidFill>
                <a:sysClr val="windowText" lastClr="000000"/>
              </a:solidFill>
            </a:rPr>
            <a:t>ただし、入所系事業所で短期入所</a:t>
          </a:r>
          <a:r>
            <a:rPr kumimoji="1" lang="ja-JP" altLang="en-US" sz="1100" b="1">
              <a:solidFill>
                <a:srgbClr val="FF0000"/>
              </a:solidFill>
            </a:rPr>
            <a:t>（空床型を除く）</a:t>
          </a:r>
          <a:r>
            <a:rPr kumimoji="1" lang="ja-JP" altLang="en-US" sz="1100" b="1">
              <a:solidFill>
                <a:sysClr val="windowText" lastClr="000000"/>
              </a:solidFill>
            </a:rPr>
            <a:t>を実施している場合は、併せて入所系施設種別で申請してください。</a:t>
          </a:r>
        </a:p>
      </xdr:txBody>
    </xdr:sp>
    <xdr:clientData/>
  </xdr:twoCellAnchor>
  <xdr:twoCellAnchor>
    <xdr:from>
      <xdr:col>6</xdr:col>
      <xdr:colOff>369795</xdr:colOff>
      <xdr:row>42</xdr:row>
      <xdr:rowOff>212913</xdr:rowOff>
    </xdr:from>
    <xdr:to>
      <xdr:col>15</xdr:col>
      <xdr:colOff>49626</xdr:colOff>
      <xdr:row>45</xdr:row>
      <xdr:rowOff>220115</xdr:rowOff>
    </xdr:to>
    <xdr:sp macro="" textlink="">
      <xdr:nvSpPr>
        <xdr:cNvPr id="54" name="吹き出し: 線 53">
          <a:extLst>
            <a:ext uri="{FF2B5EF4-FFF2-40B4-BE49-F238E27FC236}">
              <a16:creationId xmlns:a16="http://schemas.microsoft.com/office/drawing/2014/main" id="{00000000-0008-0000-0000-000036000000}"/>
            </a:ext>
          </a:extLst>
        </xdr:cNvPr>
        <xdr:cNvSpPr/>
      </xdr:nvSpPr>
      <xdr:spPr>
        <a:xfrm>
          <a:off x="4515971" y="18108707"/>
          <a:ext cx="4599214" cy="612320"/>
        </a:xfrm>
        <a:prstGeom prst="borderCallout1">
          <a:avLst>
            <a:gd name="adj1" fmla="val -148557"/>
            <a:gd name="adj2" fmla="val -36338"/>
            <a:gd name="adj3" fmla="val 42322"/>
            <a:gd name="adj4" fmla="val -86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「申請者に関する情報」の「サービス種別」欄のプルダウンで選択したサービス種別に該当する分類をひとつ選択してください。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15</xdr:col>
      <xdr:colOff>493060</xdr:colOff>
      <xdr:row>42</xdr:row>
      <xdr:rowOff>7394</xdr:rowOff>
    </xdr:from>
    <xdr:to>
      <xdr:col>18</xdr:col>
      <xdr:colOff>713369</xdr:colOff>
      <xdr:row>45</xdr:row>
      <xdr:rowOff>134470</xdr:rowOff>
    </xdr:to>
    <xdr:sp macro="" textlink="">
      <xdr:nvSpPr>
        <xdr:cNvPr id="50" name="吹き出し: 線 49">
          <a:extLst>
            <a:ext uri="{FF2B5EF4-FFF2-40B4-BE49-F238E27FC236}">
              <a16:creationId xmlns:a16="http://schemas.microsoft.com/office/drawing/2014/main" id="{00000000-0008-0000-0000-000032000000}"/>
            </a:ext>
          </a:extLst>
        </xdr:cNvPr>
        <xdr:cNvSpPr/>
      </xdr:nvSpPr>
      <xdr:spPr>
        <a:xfrm>
          <a:off x="9558619" y="17903188"/>
          <a:ext cx="2226162" cy="732194"/>
        </a:xfrm>
        <a:prstGeom prst="borderCallout1">
          <a:avLst>
            <a:gd name="adj1" fmla="val -60118"/>
            <a:gd name="adj2" fmla="val 20827"/>
            <a:gd name="adj3" fmla="val -1972"/>
            <a:gd name="adj4" fmla="val 5579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短期入所（空床型を除く）がある場合は、加算する定員を記入</a:t>
          </a:r>
        </a:p>
      </xdr:txBody>
    </xdr:sp>
    <xdr:clientData/>
  </xdr:twoCellAnchor>
  <xdr:twoCellAnchor>
    <xdr:from>
      <xdr:col>8</xdr:col>
      <xdr:colOff>87609</xdr:colOff>
      <xdr:row>55</xdr:row>
      <xdr:rowOff>247548</xdr:rowOff>
    </xdr:from>
    <xdr:to>
      <xdr:col>10</xdr:col>
      <xdr:colOff>100853</xdr:colOff>
      <xdr:row>57</xdr:row>
      <xdr:rowOff>63451</xdr:rowOff>
    </xdr:to>
    <xdr:sp macro="" textlink="">
      <xdr:nvSpPr>
        <xdr:cNvPr id="56" name="吹き出し: 線 55">
          <a:extLst>
            <a:ext uri="{FF2B5EF4-FFF2-40B4-BE49-F238E27FC236}">
              <a16:creationId xmlns:a16="http://schemas.microsoft.com/office/drawing/2014/main" id="{00000000-0008-0000-0000-000038000000}"/>
            </a:ext>
          </a:extLst>
        </xdr:cNvPr>
        <xdr:cNvSpPr/>
      </xdr:nvSpPr>
      <xdr:spPr>
        <a:xfrm>
          <a:off x="5107844" y="21348224"/>
          <a:ext cx="842480" cy="353786"/>
        </a:xfrm>
        <a:prstGeom prst="borderCallout1">
          <a:avLst>
            <a:gd name="adj1" fmla="val 36791"/>
            <a:gd name="adj2" fmla="val -192244"/>
            <a:gd name="adj3" fmla="val 42654"/>
            <a:gd name="adj4" fmla="val -123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294409</xdr:colOff>
      <xdr:row>52</xdr:row>
      <xdr:rowOff>51955</xdr:rowOff>
    </xdr:from>
    <xdr:to>
      <xdr:col>5</xdr:col>
      <xdr:colOff>179294</xdr:colOff>
      <xdr:row>53</xdr:row>
      <xdr:rowOff>124909</xdr:rowOff>
    </xdr:to>
    <xdr:sp macro="" textlink="">
      <xdr:nvSpPr>
        <xdr:cNvPr id="57" name="吹き出し: 線 56">
          <a:extLst>
            <a:ext uri="{FF2B5EF4-FFF2-40B4-BE49-F238E27FC236}">
              <a16:creationId xmlns:a16="http://schemas.microsoft.com/office/drawing/2014/main" id="{00000000-0008-0000-0000-000039000000}"/>
            </a:ext>
          </a:extLst>
        </xdr:cNvPr>
        <xdr:cNvSpPr/>
      </xdr:nvSpPr>
      <xdr:spPr>
        <a:xfrm>
          <a:off x="2804527" y="20345808"/>
          <a:ext cx="848591" cy="341895"/>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213360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441960</xdr:colOff>
          <xdr:row>127</xdr:row>
          <xdr:rowOff>236220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441960</xdr:colOff>
          <xdr:row>129</xdr:row>
          <xdr:rowOff>7620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30480</xdr:colOff>
          <xdr:row>25</xdr:row>
          <xdr:rowOff>335280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38100</xdr:colOff>
          <xdr:row>28</xdr:row>
          <xdr:rowOff>327660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38100</xdr:colOff>
          <xdr:row>29</xdr:row>
          <xdr:rowOff>403860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350520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99060</xdr:colOff>
          <xdr:row>27</xdr:row>
          <xdr:rowOff>411480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60960</xdr:colOff>
          <xdr:row>30</xdr:row>
          <xdr:rowOff>556260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952500</xdr:colOff>
      <xdr:row>2</xdr:row>
      <xdr:rowOff>95249</xdr:rowOff>
    </xdr:from>
    <xdr:to>
      <xdr:col>18</xdr:col>
      <xdr:colOff>257734</xdr:colOff>
      <xdr:row>2</xdr:row>
      <xdr:rowOff>394606</xdr:rowOff>
    </xdr:to>
    <xdr:sp macro="" textlink="">
      <xdr:nvSpPr>
        <xdr:cNvPr id="18" name="吹き出し: 線 17">
          <a:extLst>
            <a:ext uri="{FF2B5EF4-FFF2-40B4-BE49-F238E27FC236}">
              <a16:creationId xmlns:a16="http://schemas.microsoft.com/office/drawing/2014/main" id="{00000000-0008-0000-0100-000012000000}"/>
            </a:ext>
          </a:extLst>
        </xdr:cNvPr>
        <xdr:cNvSpPr/>
      </xdr:nvSpPr>
      <xdr:spPr>
        <a:xfrm>
          <a:off x="10506075" y="742949"/>
          <a:ext cx="781609"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100-000013000000}"/>
            </a:ext>
          </a:extLst>
        </xdr:cNvPr>
        <xdr:cNvSpPr/>
      </xdr:nvSpPr>
      <xdr:spPr>
        <a:xfrm>
          <a:off x="8254093" y="1515835"/>
          <a:ext cx="3537857" cy="29119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88045</xdr:colOff>
      <xdr:row>3</xdr:row>
      <xdr:rowOff>27136</xdr:rowOff>
    </xdr:from>
    <xdr:to>
      <xdr:col>13</xdr:col>
      <xdr:colOff>257736</xdr:colOff>
      <xdr:row>5</xdr:row>
      <xdr:rowOff>22411</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4212370" y="1227286"/>
          <a:ext cx="3408191" cy="452475"/>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記入例（高齢・通所系）</a:t>
          </a:r>
        </a:p>
      </xdr:txBody>
    </xdr:sp>
    <xdr:clientData/>
  </xdr:twoCellAnchor>
  <xdr:twoCellAnchor>
    <xdr:from>
      <xdr:col>16</xdr:col>
      <xdr:colOff>557892</xdr:colOff>
      <xdr:row>14</xdr:row>
      <xdr:rowOff>193222</xdr:rowOff>
    </xdr:from>
    <xdr:to>
      <xdr:col>18</xdr:col>
      <xdr:colOff>476249</xdr:colOff>
      <xdr:row>14</xdr:row>
      <xdr:rowOff>544286</xdr:rowOff>
    </xdr:to>
    <xdr:sp macro="" textlink="">
      <xdr:nvSpPr>
        <xdr:cNvPr id="21" name="吹き出し: 線 20">
          <a:extLst>
            <a:ext uri="{FF2B5EF4-FFF2-40B4-BE49-F238E27FC236}">
              <a16:creationId xmlns:a16="http://schemas.microsoft.com/office/drawing/2014/main" id="{00000000-0008-0000-0100-000015000000}"/>
            </a:ext>
          </a:extLst>
        </xdr:cNvPr>
        <xdr:cNvSpPr/>
      </xdr:nvSpPr>
      <xdr:spPr>
        <a:xfrm>
          <a:off x="10111467" y="4517572"/>
          <a:ext cx="1394732" cy="351064"/>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100-000016000000}"/>
            </a:ext>
          </a:extLst>
        </xdr:cNvPr>
        <xdr:cNvSpPr/>
      </xdr:nvSpPr>
      <xdr:spPr>
        <a:xfrm>
          <a:off x="4950280" y="3041197"/>
          <a:ext cx="1655988"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100-000017000000}"/>
            </a:ext>
          </a:extLst>
        </xdr:cNvPr>
        <xdr:cNvSpPr/>
      </xdr:nvSpPr>
      <xdr:spPr>
        <a:xfrm>
          <a:off x="4882244" y="6532789"/>
          <a:ext cx="1655988"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4" name="吹き出し: 線 23">
          <a:extLst>
            <a:ext uri="{FF2B5EF4-FFF2-40B4-BE49-F238E27FC236}">
              <a16:creationId xmlns:a16="http://schemas.microsoft.com/office/drawing/2014/main" id="{00000000-0008-0000-0100-000018000000}"/>
            </a:ext>
          </a:extLst>
        </xdr:cNvPr>
        <xdr:cNvSpPr/>
      </xdr:nvSpPr>
      <xdr:spPr>
        <a:xfrm>
          <a:off x="4114800" y="7323364"/>
          <a:ext cx="164646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5" name="吹き出し: 線 24">
          <a:extLst>
            <a:ext uri="{FF2B5EF4-FFF2-40B4-BE49-F238E27FC236}">
              <a16:creationId xmlns:a16="http://schemas.microsoft.com/office/drawing/2014/main" id="{00000000-0008-0000-0100-000019000000}"/>
            </a:ext>
          </a:extLst>
        </xdr:cNvPr>
        <xdr:cNvSpPr/>
      </xdr:nvSpPr>
      <xdr:spPr>
        <a:xfrm>
          <a:off x="5059137" y="2159453"/>
          <a:ext cx="760639"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235323</xdr:colOff>
      <xdr:row>24</xdr:row>
      <xdr:rowOff>544286</xdr:rowOff>
    </xdr:to>
    <xdr:sp macro="" textlink="">
      <xdr:nvSpPr>
        <xdr:cNvPr id="26" name="吹き出し: 線 25">
          <a:extLst>
            <a:ext uri="{FF2B5EF4-FFF2-40B4-BE49-F238E27FC236}">
              <a16:creationId xmlns:a16="http://schemas.microsoft.com/office/drawing/2014/main" id="{00000000-0008-0000-0100-00001A000000}"/>
            </a:ext>
          </a:extLst>
        </xdr:cNvPr>
        <xdr:cNvSpPr/>
      </xdr:nvSpPr>
      <xdr:spPr>
        <a:xfrm>
          <a:off x="7947932" y="9941379"/>
          <a:ext cx="3317341"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2</xdr:col>
      <xdr:colOff>340179</xdr:colOff>
      <xdr:row>38</xdr:row>
      <xdr:rowOff>816429</xdr:rowOff>
    </xdr:from>
    <xdr:to>
      <xdr:col>2</xdr:col>
      <xdr:colOff>1728107</xdr:colOff>
      <xdr:row>38</xdr:row>
      <xdr:rowOff>1167493</xdr:rowOff>
    </xdr:to>
    <xdr:sp macro="" textlink="">
      <xdr:nvSpPr>
        <xdr:cNvPr id="27" name="吹き出し: 線 26">
          <a:extLst>
            <a:ext uri="{FF2B5EF4-FFF2-40B4-BE49-F238E27FC236}">
              <a16:creationId xmlns:a16="http://schemas.microsoft.com/office/drawing/2014/main" id="{00000000-0008-0000-0100-00001B000000}"/>
            </a:ext>
          </a:extLst>
        </xdr:cNvPr>
        <xdr:cNvSpPr/>
      </xdr:nvSpPr>
      <xdr:spPr>
        <a:xfrm>
          <a:off x="911679" y="16618404"/>
          <a:ext cx="1387928"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8</xdr:col>
      <xdr:colOff>0</xdr:colOff>
      <xdr:row>65</xdr:row>
      <xdr:rowOff>0</xdr:rowOff>
    </xdr:from>
    <xdr:to>
      <xdr:col>14</xdr:col>
      <xdr:colOff>201706</xdr:colOff>
      <xdr:row>66</xdr:row>
      <xdr:rowOff>64034</xdr:rowOff>
    </xdr:to>
    <xdr:sp macro="" textlink="">
      <xdr:nvSpPr>
        <xdr:cNvPr id="28" name="吹き出し: 線 27">
          <a:extLst>
            <a:ext uri="{FF2B5EF4-FFF2-40B4-BE49-F238E27FC236}">
              <a16:creationId xmlns:a16="http://schemas.microsoft.com/office/drawing/2014/main" id="{00000000-0008-0000-0100-00001C000000}"/>
            </a:ext>
          </a:extLst>
        </xdr:cNvPr>
        <xdr:cNvSpPr/>
      </xdr:nvSpPr>
      <xdr:spPr>
        <a:xfrm>
          <a:off x="4991100" y="23002875"/>
          <a:ext cx="3287806" cy="302159"/>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208430</xdr:colOff>
      <xdr:row>96</xdr:row>
      <xdr:rowOff>96371</xdr:rowOff>
    </xdr:from>
    <xdr:to>
      <xdr:col>9</xdr:col>
      <xdr:colOff>262858</xdr:colOff>
      <xdr:row>97</xdr:row>
      <xdr:rowOff>189700</xdr:rowOff>
    </xdr:to>
    <xdr:sp macro="" textlink="">
      <xdr:nvSpPr>
        <xdr:cNvPr id="29" name="吹き出し: 線 28">
          <a:extLst>
            <a:ext uri="{FF2B5EF4-FFF2-40B4-BE49-F238E27FC236}">
              <a16:creationId xmlns:a16="http://schemas.microsoft.com/office/drawing/2014/main" id="{00000000-0008-0000-0100-00001D000000}"/>
            </a:ext>
          </a:extLst>
        </xdr:cNvPr>
        <xdr:cNvSpPr/>
      </xdr:nvSpPr>
      <xdr:spPr>
        <a:xfrm>
          <a:off x="4332755" y="31738421"/>
          <a:ext cx="1378403" cy="35050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2</xdr:col>
      <xdr:colOff>809065</xdr:colOff>
      <xdr:row>96</xdr:row>
      <xdr:rowOff>103093</xdr:rowOff>
    </xdr:from>
    <xdr:to>
      <xdr:col>4</xdr:col>
      <xdr:colOff>313764</xdr:colOff>
      <xdr:row>97</xdr:row>
      <xdr:rowOff>196422</xdr:rowOff>
    </xdr:to>
    <xdr:sp macro="" textlink="">
      <xdr:nvSpPr>
        <xdr:cNvPr id="30" name="吹き出し: 線 29">
          <a:extLst>
            <a:ext uri="{FF2B5EF4-FFF2-40B4-BE49-F238E27FC236}">
              <a16:creationId xmlns:a16="http://schemas.microsoft.com/office/drawing/2014/main" id="{00000000-0008-0000-0100-00001E000000}"/>
            </a:ext>
          </a:extLst>
        </xdr:cNvPr>
        <xdr:cNvSpPr/>
      </xdr:nvSpPr>
      <xdr:spPr>
        <a:xfrm>
          <a:off x="1380565" y="31745143"/>
          <a:ext cx="1904999" cy="350504"/>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数字は半角でナンバー記入</a:t>
          </a:r>
        </a:p>
      </xdr:txBody>
    </xdr:sp>
    <xdr:clientData/>
  </xdr:twoCellAnchor>
  <xdr:twoCellAnchor>
    <xdr:from>
      <xdr:col>3</xdr:col>
      <xdr:colOff>291352</xdr:colOff>
      <xdr:row>44</xdr:row>
      <xdr:rowOff>257735</xdr:rowOff>
    </xdr:from>
    <xdr:to>
      <xdr:col>5</xdr:col>
      <xdr:colOff>89646</xdr:colOff>
      <xdr:row>46</xdr:row>
      <xdr:rowOff>70917</xdr:rowOff>
    </xdr:to>
    <xdr:sp macro="" textlink="">
      <xdr:nvSpPr>
        <xdr:cNvPr id="31" name="吹き出し: 線 30">
          <a:extLst>
            <a:ext uri="{FF2B5EF4-FFF2-40B4-BE49-F238E27FC236}">
              <a16:creationId xmlns:a16="http://schemas.microsoft.com/office/drawing/2014/main" id="{00000000-0008-0000-0100-00001F000000}"/>
            </a:ext>
          </a:extLst>
        </xdr:cNvPr>
        <xdr:cNvSpPr/>
      </xdr:nvSpPr>
      <xdr:spPr>
        <a:xfrm>
          <a:off x="2786902" y="18536210"/>
          <a:ext cx="750794" cy="346582"/>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6723</xdr:colOff>
      <xdr:row>47</xdr:row>
      <xdr:rowOff>242047</xdr:rowOff>
    </xdr:from>
    <xdr:to>
      <xdr:col>9</xdr:col>
      <xdr:colOff>309282</xdr:colOff>
      <xdr:row>49</xdr:row>
      <xdr:rowOff>55228</xdr:rowOff>
    </xdr:to>
    <xdr:sp macro="" textlink="">
      <xdr:nvSpPr>
        <xdr:cNvPr id="32" name="吹き出し: 線 31">
          <a:extLst>
            <a:ext uri="{FF2B5EF4-FFF2-40B4-BE49-F238E27FC236}">
              <a16:creationId xmlns:a16="http://schemas.microsoft.com/office/drawing/2014/main" id="{00000000-0008-0000-0100-000020000000}"/>
            </a:ext>
          </a:extLst>
        </xdr:cNvPr>
        <xdr:cNvSpPr/>
      </xdr:nvSpPr>
      <xdr:spPr>
        <a:xfrm>
          <a:off x="4997823" y="19320622"/>
          <a:ext cx="759759" cy="346581"/>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145676</xdr:colOff>
      <xdr:row>41</xdr:row>
      <xdr:rowOff>100854</xdr:rowOff>
    </xdr:from>
    <xdr:to>
      <xdr:col>12</xdr:col>
      <xdr:colOff>392205</xdr:colOff>
      <xdr:row>42</xdr:row>
      <xdr:rowOff>160565</xdr:rowOff>
    </xdr:to>
    <xdr:sp macro="" textlink="">
      <xdr:nvSpPr>
        <xdr:cNvPr id="33" name="吹き出し: 線 32">
          <a:extLst>
            <a:ext uri="{FF2B5EF4-FFF2-40B4-BE49-F238E27FC236}">
              <a16:creationId xmlns:a16="http://schemas.microsoft.com/office/drawing/2014/main" id="{00000000-0008-0000-0100-000021000000}"/>
            </a:ext>
          </a:extLst>
        </xdr:cNvPr>
        <xdr:cNvSpPr/>
      </xdr:nvSpPr>
      <xdr:spPr>
        <a:xfrm>
          <a:off x="6479801" y="17750679"/>
          <a:ext cx="760879" cy="345461"/>
        </a:xfrm>
        <a:prstGeom prst="borderCallout1">
          <a:avLst>
            <a:gd name="adj1" fmla="val -83680"/>
            <a:gd name="adj2" fmla="val -162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739588</xdr:colOff>
      <xdr:row>17</xdr:row>
      <xdr:rowOff>56029</xdr:rowOff>
    </xdr:from>
    <xdr:to>
      <xdr:col>18</xdr:col>
      <xdr:colOff>22411</xdr:colOff>
      <xdr:row>17</xdr:row>
      <xdr:rowOff>407093</xdr:rowOff>
    </xdr:to>
    <xdr:sp macro="" textlink="">
      <xdr:nvSpPr>
        <xdr:cNvPr id="34" name="吹き出し: 線 33">
          <a:extLst>
            <a:ext uri="{FF2B5EF4-FFF2-40B4-BE49-F238E27FC236}">
              <a16:creationId xmlns:a16="http://schemas.microsoft.com/office/drawing/2014/main" id="{00000000-0008-0000-0100-000022000000}"/>
            </a:ext>
          </a:extLst>
        </xdr:cNvPr>
        <xdr:cNvSpPr/>
      </xdr:nvSpPr>
      <xdr:spPr>
        <a:xfrm>
          <a:off x="10293163" y="5628154"/>
          <a:ext cx="759198" cy="351064"/>
        </a:xfrm>
        <a:prstGeom prst="borderCallout1">
          <a:avLst>
            <a:gd name="adj1" fmla="val 69535"/>
            <a:gd name="adj2" fmla="val -4715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313765</xdr:colOff>
      <xdr:row>74</xdr:row>
      <xdr:rowOff>224117</xdr:rowOff>
    </xdr:from>
    <xdr:to>
      <xdr:col>8</xdr:col>
      <xdr:colOff>201706</xdr:colOff>
      <xdr:row>76</xdr:row>
      <xdr:rowOff>48505</xdr:rowOff>
    </xdr:to>
    <xdr:sp macro="" textlink="">
      <xdr:nvSpPr>
        <xdr:cNvPr id="35" name="吹き出し: 線 34">
          <a:extLst>
            <a:ext uri="{FF2B5EF4-FFF2-40B4-BE49-F238E27FC236}">
              <a16:creationId xmlns:a16="http://schemas.microsoft.com/office/drawing/2014/main" id="{00000000-0008-0000-0100-000023000000}"/>
            </a:ext>
          </a:extLst>
        </xdr:cNvPr>
        <xdr:cNvSpPr/>
      </xdr:nvSpPr>
      <xdr:spPr>
        <a:xfrm>
          <a:off x="4438090" y="25436792"/>
          <a:ext cx="754716" cy="348263"/>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0</xdr:colOff>
      <xdr:row>84</xdr:row>
      <xdr:rowOff>56030</xdr:rowOff>
    </xdr:from>
    <xdr:to>
      <xdr:col>5</xdr:col>
      <xdr:colOff>190500</xdr:colOff>
      <xdr:row>85</xdr:row>
      <xdr:rowOff>283829</xdr:rowOff>
    </xdr:to>
    <xdr:sp macro="" textlink="">
      <xdr:nvSpPr>
        <xdr:cNvPr id="36" name="吹き出し: 線 35">
          <a:extLst>
            <a:ext uri="{FF2B5EF4-FFF2-40B4-BE49-F238E27FC236}">
              <a16:creationId xmlns:a16="http://schemas.microsoft.com/office/drawing/2014/main" id="{00000000-0008-0000-0100-000024000000}"/>
            </a:ext>
          </a:extLst>
        </xdr:cNvPr>
        <xdr:cNvSpPr/>
      </xdr:nvSpPr>
      <xdr:spPr>
        <a:xfrm>
          <a:off x="2495550" y="27888080"/>
          <a:ext cx="1143000" cy="351624"/>
        </a:xfrm>
        <a:prstGeom prst="borderCallout1">
          <a:avLst>
            <a:gd name="adj1" fmla="val 82303"/>
            <a:gd name="adj2" fmla="val -10009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11</xdr:col>
      <xdr:colOff>248771</xdr:colOff>
      <xdr:row>96</xdr:row>
      <xdr:rowOff>103094</xdr:rowOff>
    </xdr:from>
    <xdr:to>
      <xdr:col>13</xdr:col>
      <xdr:colOff>605758</xdr:colOff>
      <xdr:row>97</xdr:row>
      <xdr:rowOff>196423</xdr:rowOff>
    </xdr:to>
    <xdr:sp macro="" textlink="">
      <xdr:nvSpPr>
        <xdr:cNvPr id="37" name="吹き出し: 線 36">
          <a:extLst>
            <a:ext uri="{FF2B5EF4-FFF2-40B4-BE49-F238E27FC236}">
              <a16:creationId xmlns:a16="http://schemas.microsoft.com/office/drawing/2014/main" id="{00000000-0008-0000-0100-000025000000}"/>
            </a:ext>
          </a:extLst>
        </xdr:cNvPr>
        <xdr:cNvSpPr/>
      </xdr:nvSpPr>
      <xdr:spPr>
        <a:xfrm>
          <a:off x="6582896" y="31745144"/>
          <a:ext cx="1385687" cy="350504"/>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78440</xdr:colOff>
      <xdr:row>122</xdr:row>
      <xdr:rowOff>268942</xdr:rowOff>
    </xdr:from>
    <xdr:to>
      <xdr:col>14</xdr:col>
      <xdr:colOff>33616</xdr:colOff>
      <xdr:row>124</xdr:row>
      <xdr:rowOff>41622</xdr:rowOff>
    </xdr:to>
    <xdr:sp macro="" textlink="">
      <xdr:nvSpPr>
        <xdr:cNvPr id="38" name="吹き出し: 線 37">
          <a:extLst>
            <a:ext uri="{FF2B5EF4-FFF2-40B4-BE49-F238E27FC236}">
              <a16:creationId xmlns:a16="http://schemas.microsoft.com/office/drawing/2014/main" id="{00000000-0008-0000-0100-000026000000}"/>
            </a:ext>
          </a:extLst>
        </xdr:cNvPr>
        <xdr:cNvSpPr/>
      </xdr:nvSpPr>
      <xdr:spPr>
        <a:xfrm>
          <a:off x="4783790" y="39969142"/>
          <a:ext cx="3327026" cy="306080"/>
        </a:xfrm>
        <a:prstGeom prst="borderCallout1">
          <a:avLst>
            <a:gd name="adj1" fmla="val 152010"/>
            <a:gd name="adj2" fmla="val -49734"/>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全ての項目がチェックされていなければ申請不可</a:t>
          </a:r>
        </a:p>
      </xdr:txBody>
    </xdr:sp>
    <xdr:clientData/>
  </xdr:twoCellAnchor>
  <xdr:twoCellAnchor>
    <xdr:from>
      <xdr:col>9</xdr:col>
      <xdr:colOff>111582</xdr:colOff>
      <xdr:row>16</xdr:row>
      <xdr:rowOff>40823</xdr:rowOff>
    </xdr:from>
    <xdr:to>
      <xdr:col>10</xdr:col>
      <xdr:colOff>503467</xdr:colOff>
      <xdr:row>16</xdr:row>
      <xdr:rowOff>353787</xdr:rowOff>
    </xdr:to>
    <xdr:sp macro="" textlink="">
      <xdr:nvSpPr>
        <xdr:cNvPr id="39" name="吹き出し: 線 38">
          <a:extLst>
            <a:ext uri="{FF2B5EF4-FFF2-40B4-BE49-F238E27FC236}">
              <a16:creationId xmlns:a16="http://schemas.microsoft.com/office/drawing/2014/main" id="{00000000-0008-0000-0100-000027000000}"/>
            </a:ext>
          </a:extLst>
        </xdr:cNvPr>
        <xdr:cNvSpPr/>
      </xdr:nvSpPr>
      <xdr:spPr>
        <a:xfrm>
          <a:off x="5559882" y="5193848"/>
          <a:ext cx="763360" cy="312964"/>
        </a:xfrm>
        <a:prstGeom prst="borderCallout1">
          <a:avLst>
            <a:gd name="adj1" fmla="val 195838"/>
            <a:gd name="adj2" fmla="val -22148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14</xdr:col>
      <xdr:colOff>0</xdr:colOff>
      <xdr:row>16</xdr:row>
      <xdr:rowOff>44823</xdr:rowOff>
    </xdr:from>
    <xdr:to>
      <xdr:col>16</xdr:col>
      <xdr:colOff>22412</xdr:colOff>
      <xdr:row>16</xdr:row>
      <xdr:rowOff>395887</xdr:rowOff>
    </xdr:to>
    <xdr:sp macro="" textlink="">
      <xdr:nvSpPr>
        <xdr:cNvPr id="40" name="吹き出し: 線 39">
          <a:extLst>
            <a:ext uri="{FF2B5EF4-FFF2-40B4-BE49-F238E27FC236}">
              <a16:creationId xmlns:a16="http://schemas.microsoft.com/office/drawing/2014/main" id="{00000000-0008-0000-0100-000028000000}"/>
            </a:ext>
          </a:extLst>
        </xdr:cNvPr>
        <xdr:cNvSpPr/>
      </xdr:nvSpPr>
      <xdr:spPr>
        <a:xfrm>
          <a:off x="8077200" y="5197848"/>
          <a:ext cx="1498787" cy="351064"/>
        </a:xfrm>
        <a:prstGeom prst="borderCallout1">
          <a:avLst>
            <a:gd name="adj1" fmla="val 149334"/>
            <a:gd name="adj2" fmla="val -24389"/>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10</xdr:col>
      <xdr:colOff>11206</xdr:colOff>
      <xdr:row>22</xdr:row>
      <xdr:rowOff>71719</xdr:rowOff>
    </xdr:from>
    <xdr:to>
      <xdr:col>16</xdr:col>
      <xdr:colOff>527479</xdr:colOff>
      <xdr:row>22</xdr:row>
      <xdr:rowOff>1210235</xdr:rowOff>
    </xdr:to>
    <xdr:sp macro="" textlink="">
      <xdr:nvSpPr>
        <xdr:cNvPr id="41" name="吹き出し: 線 40">
          <a:extLst>
            <a:ext uri="{FF2B5EF4-FFF2-40B4-BE49-F238E27FC236}">
              <a16:creationId xmlns:a16="http://schemas.microsoft.com/office/drawing/2014/main" id="{00000000-0008-0000-0100-000029000000}"/>
            </a:ext>
          </a:extLst>
        </xdr:cNvPr>
        <xdr:cNvSpPr/>
      </xdr:nvSpPr>
      <xdr:spPr>
        <a:xfrm>
          <a:off x="5830981" y="8072719"/>
          <a:ext cx="4250073" cy="1138516"/>
        </a:xfrm>
        <a:prstGeom prst="borderCallout1">
          <a:avLst>
            <a:gd name="adj1" fmla="val -197378"/>
            <a:gd name="adj2" fmla="val 36722"/>
            <a:gd name="adj3" fmla="val -708"/>
            <a:gd name="adj4" fmla="val 1984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１つの事業所において、複数のサービス種別を実施している場合は、サービス種別ごとに申請してください。</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京都府</a:t>
          </a:r>
          <a:r>
            <a:rPr kumimoji="1" lang="en-US" altLang="ja-JP" sz="1100" b="1" u="sng">
              <a:solidFill>
                <a:srgbClr val="FF0000"/>
              </a:solidFill>
              <a:effectLst/>
              <a:latin typeface="+mn-lt"/>
              <a:ea typeface="+mn-ea"/>
              <a:cs typeface="+mn-cs"/>
            </a:rPr>
            <a:t>HP</a:t>
          </a:r>
          <a:r>
            <a:rPr kumimoji="1" lang="ja-JP" altLang="ja-JP" sz="1100" b="1" u="sng">
              <a:solidFill>
                <a:srgbClr val="FF0000"/>
              </a:solidFill>
              <a:effectLst/>
              <a:latin typeface="+mn-lt"/>
              <a:ea typeface="+mn-ea"/>
              <a:cs typeface="+mn-cs"/>
            </a:rPr>
            <a:t>の「よくある問合せ</a:t>
          </a:r>
          <a:r>
            <a:rPr kumimoji="1" lang="ja-JP" altLang="en-US"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に申請の考え方を示しておりますので、必ず御確認いただき、申請してください）</a:t>
          </a:r>
          <a:endParaRPr lang="ja-JP" altLang="ja-JP">
            <a:solidFill>
              <a:srgbClr val="FF0000"/>
            </a:solidFill>
            <a:effectLst/>
          </a:endParaRPr>
        </a:p>
      </xdr:txBody>
    </xdr:sp>
    <xdr:clientData/>
  </xdr:twoCellAnchor>
  <xdr:twoCellAnchor>
    <xdr:from>
      <xdr:col>10</xdr:col>
      <xdr:colOff>134471</xdr:colOff>
      <xdr:row>44</xdr:row>
      <xdr:rowOff>0</xdr:rowOff>
    </xdr:from>
    <xdr:to>
      <xdr:col>16</xdr:col>
      <xdr:colOff>990921</xdr:colOff>
      <xdr:row>46</xdr:row>
      <xdr:rowOff>74438</xdr:rowOff>
    </xdr:to>
    <xdr:sp macro="" textlink="">
      <xdr:nvSpPr>
        <xdr:cNvPr id="42" name="吹き出し: 線 41">
          <a:extLst>
            <a:ext uri="{FF2B5EF4-FFF2-40B4-BE49-F238E27FC236}">
              <a16:creationId xmlns:a16="http://schemas.microsoft.com/office/drawing/2014/main" id="{00000000-0008-0000-0100-00002A000000}"/>
            </a:ext>
          </a:extLst>
        </xdr:cNvPr>
        <xdr:cNvSpPr/>
      </xdr:nvSpPr>
      <xdr:spPr>
        <a:xfrm>
          <a:off x="5983942" y="18231971"/>
          <a:ext cx="4599214" cy="612320"/>
        </a:xfrm>
        <a:prstGeom prst="borderCallout1">
          <a:avLst>
            <a:gd name="adj1" fmla="val -161368"/>
            <a:gd name="adj2" fmla="val -69718"/>
            <a:gd name="adj3" fmla="val 42322"/>
            <a:gd name="adj4" fmla="val -86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「申請者に関する情報」の「サービス種別」欄のプルダウンで選択したサービス種別に該当する分類をひとつ選択してください。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16</xdr:col>
      <xdr:colOff>638735</xdr:colOff>
      <xdr:row>41</xdr:row>
      <xdr:rowOff>78441</xdr:rowOff>
    </xdr:from>
    <xdr:to>
      <xdr:col>17</xdr:col>
      <xdr:colOff>392205</xdr:colOff>
      <xdr:row>42</xdr:row>
      <xdr:rowOff>138152</xdr:rowOff>
    </xdr:to>
    <xdr:sp macro="" textlink="">
      <xdr:nvSpPr>
        <xdr:cNvPr id="44" name="吹き出し: 線 43">
          <a:extLst>
            <a:ext uri="{FF2B5EF4-FFF2-40B4-BE49-F238E27FC236}">
              <a16:creationId xmlns:a16="http://schemas.microsoft.com/office/drawing/2014/main" id="{00000000-0008-0000-0100-00002C000000}"/>
            </a:ext>
          </a:extLst>
        </xdr:cNvPr>
        <xdr:cNvSpPr/>
      </xdr:nvSpPr>
      <xdr:spPr>
        <a:xfrm>
          <a:off x="10192310" y="17728266"/>
          <a:ext cx="763120" cy="345461"/>
        </a:xfrm>
        <a:prstGeom prst="borderCallout1">
          <a:avLst>
            <a:gd name="adj1" fmla="val -83680"/>
            <a:gd name="adj2" fmla="val -162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638734</xdr:colOff>
      <xdr:row>108</xdr:row>
      <xdr:rowOff>179295</xdr:rowOff>
    </xdr:from>
    <xdr:to>
      <xdr:col>15</xdr:col>
      <xdr:colOff>448234</xdr:colOff>
      <xdr:row>109</xdr:row>
      <xdr:rowOff>115740</xdr:rowOff>
    </xdr:to>
    <xdr:sp macro="" textlink="">
      <xdr:nvSpPr>
        <xdr:cNvPr id="45" name="吹き出し: 線 44">
          <a:extLst>
            <a:ext uri="{FF2B5EF4-FFF2-40B4-BE49-F238E27FC236}">
              <a16:creationId xmlns:a16="http://schemas.microsoft.com/office/drawing/2014/main" id="{00000000-0008-0000-0100-00002D000000}"/>
            </a:ext>
          </a:extLst>
        </xdr:cNvPr>
        <xdr:cNvSpPr/>
      </xdr:nvSpPr>
      <xdr:spPr>
        <a:xfrm>
          <a:off x="8751793" y="36475148"/>
          <a:ext cx="762000" cy="351063"/>
        </a:xfrm>
        <a:prstGeom prst="borderCallout1">
          <a:avLst>
            <a:gd name="adj1" fmla="val 296165"/>
            <a:gd name="adj2" fmla="val -208919"/>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121226</xdr:colOff>
      <xdr:row>55</xdr:row>
      <xdr:rowOff>258754</xdr:rowOff>
    </xdr:from>
    <xdr:to>
      <xdr:col>10</xdr:col>
      <xdr:colOff>123265</xdr:colOff>
      <xdr:row>57</xdr:row>
      <xdr:rowOff>74657</xdr:rowOff>
    </xdr:to>
    <xdr:sp macro="" textlink="">
      <xdr:nvSpPr>
        <xdr:cNvPr id="46" name="吹き出し: 線 45">
          <a:extLst>
            <a:ext uri="{FF2B5EF4-FFF2-40B4-BE49-F238E27FC236}">
              <a16:creationId xmlns:a16="http://schemas.microsoft.com/office/drawing/2014/main" id="{00000000-0008-0000-0100-00002E000000}"/>
            </a:ext>
          </a:extLst>
        </xdr:cNvPr>
        <xdr:cNvSpPr/>
      </xdr:nvSpPr>
      <xdr:spPr>
        <a:xfrm>
          <a:off x="5141461" y="21359430"/>
          <a:ext cx="831275" cy="353786"/>
        </a:xfrm>
        <a:prstGeom prst="borderCallout1">
          <a:avLst>
            <a:gd name="adj1" fmla="val 36791"/>
            <a:gd name="adj2" fmla="val -192244"/>
            <a:gd name="adj3" fmla="val 42654"/>
            <a:gd name="adj4" fmla="val -123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294409</xdr:colOff>
      <xdr:row>52</xdr:row>
      <xdr:rowOff>51955</xdr:rowOff>
    </xdr:from>
    <xdr:to>
      <xdr:col>5</xdr:col>
      <xdr:colOff>77422</xdr:colOff>
      <xdr:row>53</xdr:row>
      <xdr:rowOff>124909</xdr:rowOff>
    </xdr:to>
    <xdr:sp macro="" textlink="">
      <xdr:nvSpPr>
        <xdr:cNvPr id="47" name="吹き出し: 線 46">
          <a:extLst>
            <a:ext uri="{FF2B5EF4-FFF2-40B4-BE49-F238E27FC236}">
              <a16:creationId xmlns:a16="http://schemas.microsoft.com/office/drawing/2014/main" id="{00000000-0008-0000-0100-00002F000000}"/>
            </a:ext>
          </a:extLst>
        </xdr:cNvPr>
        <xdr:cNvSpPr/>
      </xdr:nvSpPr>
      <xdr:spPr>
        <a:xfrm>
          <a:off x="2789959" y="20378305"/>
          <a:ext cx="735513" cy="33965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70</xdr:row>
          <xdr:rowOff>22860</xdr:rowOff>
        </xdr:from>
        <xdr:to>
          <xdr:col>2</xdr:col>
          <xdr:colOff>45720</xdr:colOff>
          <xdr:row>70</xdr:row>
          <xdr:rowOff>213360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71</xdr:row>
          <xdr:rowOff>0</xdr:rowOff>
        </xdr:from>
        <xdr:to>
          <xdr:col>2</xdr:col>
          <xdr:colOff>45720</xdr:colOff>
          <xdr:row>72</xdr:row>
          <xdr:rowOff>45720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72</xdr:row>
          <xdr:rowOff>0</xdr:rowOff>
        </xdr:from>
        <xdr:to>
          <xdr:col>2</xdr:col>
          <xdr:colOff>45720</xdr:colOff>
          <xdr:row>73</xdr:row>
          <xdr:rowOff>45720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22860</xdr:rowOff>
        </xdr:from>
        <xdr:to>
          <xdr:col>2</xdr:col>
          <xdr:colOff>22860</xdr:colOff>
          <xdr:row>89</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0</xdr:rowOff>
        </xdr:from>
        <xdr:to>
          <xdr:col>2</xdr:col>
          <xdr:colOff>22860</xdr:colOff>
          <xdr:row>89</xdr:row>
          <xdr:rowOff>236220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198120</xdr:rowOff>
        </xdr:from>
        <xdr:to>
          <xdr:col>2</xdr:col>
          <xdr:colOff>441960</xdr:colOff>
          <xdr:row>127</xdr:row>
          <xdr:rowOff>236220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7620</xdr:rowOff>
        </xdr:from>
        <xdr:to>
          <xdr:col>2</xdr:col>
          <xdr:colOff>441960</xdr:colOff>
          <xdr:row>129</xdr:row>
          <xdr:rowOff>7620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129</xdr:row>
          <xdr:rowOff>0</xdr:rowOff>
        </xdr:from>
        <xdr:to>
          <xdr:col>2</xdr:col>
          <xdr:colOff>449580</xdr:colOff>
          <xdr:row>130</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106680</xdr:rowOff>
        </xdr:from>
        <xdr:to>
          <xdr:col>2</xdr:col>
          <xdr:colOff>38100</xdr:colOff>
          <xdr:row>25</xdr:row>
          <xdr:rowOff>335280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99060</xdr:rowOff>
        </xdr:from>
        <xdr:to>
          <xdr:col>2</xdr:col>
          <xdr:colOff>38100</xdr:colOff>
          <xdr:row>28</xdr:row>
          <xdr:rowOff>327660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175260</xdr:rowOff>
        </xdr:from>
        <xdr:to>
          <xdr:col>2</xdr:col>
          <xdr:colOff>38100</xdr:colOff>
          <xdr:row>29</xdr:row>
          <xdr:rowOff>403860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2</xdr:col>
          <xdr:colOff>45720</xdr:colOff>
          <xdr:row>26</xdr:row>
          <xdr:rowOff>342900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27</xdr:row>
          <xdr:rowOff>22860</xdr:rowOff>
        </xdr:from>
        <xdr:to>
          <xdr:col>2</xdr:col>
          <xdr:colOff>106680</xdr:colOff>
          <xdr:row>28</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312420</xdr:rowOff>
        </xdr:from>
        <xdr:to>
          <xdr:col>2</xdr:col>
          <xdr:colOff>60960</xdr:colOff>
          <xdr:row>30</xdr:row>
          <xdr:rowOff>556260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952500</xdr:colOff>
      <xdr:row>2</xdr:row>
      <xdr:rowOff>95249</xdr:rowOff>
    </xdr:from>
    <xdr:to>
      <xdr:col>18</xdr:col>
      <xdr:colOff>257734</xdr:colOff>
      <xdr:row>2</xdr:row>
      <xdr:rowOff>394606</xdr:rowOff>
    </xdr:to>
    <xdr:sp macro="" textlink="">
      <xdr:nvSpPr>
        <xdr:cNvPr id="18" name="吹き出し: 線 17">
          <a:extLst>
            <a:ext uri="{FF2B5EF4-FFF2-40B4-BE49-F238E27FC236}">
              <a16:creationId xmlns:a16="http://schemas.microsoft.com/office/drawing/2014/main" id="{00000000-0008-0000-0200-000012000000}"/>
            </a:ext>
          </a:extLst>
        </xdr:cNvPr>
        <xdr:cNvSpPr/>
      </xdr:nvSpPr>
      <xdr:spPr>
        <a:xfrm>
          <a:off x="10506075" y="742949"/>
          <a:ext cx="781609" cy="299357"/>
        </a:xfrm>
        <a:prstGeom prst="borderCallout1">
          <a:avLst>
            <a:gd name="adj1" fmla="val -7553"/>
            <a:gd name="adj2" fmla="val 4258"/>
            <a:gd name="adj3" fmla="val -53500"/>
            <a:gd name="adj4" fmla="val 36599"/>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14</xdr:col>
      <xdr:colOff>176893</xdr:colOff>
      <xdr:row>4</xdr:row>
      <xdr:rowOff>68035</xdr:rowOff>
    </xdr:from>
    <xdr:to>
      <xdr:col>18</xdr:col>
      <xdr:colOff>762000</xdr:colOff>
      <xdr:row>5</xdr:row>
      <xdr:rowOff>149679</xdr:rowOff>
    </xdr:to>
    <xdr:sp macro="" textlink="">
      <xdr:nvSpPr>
        <xdr:cNvPr id="19" name="吹き出し: 線 18">
          <a:extLst>
            <a:ext uri="{FF2B5EF4-FFF2-40B4-BE49-F238E27FC236}">
              <a16:creationId xmlns:a16="http://schemas.microsoft.com/office/drawing/2014/main" id="{00000000-0008-0000-0200-000013000000}"/>
            </a:ext>
          </a:extLst>
        </xdr:cNvPr>
        <xdr:cNvSpPr/>
      </xdr:nvSpPr>
      <xdr:spPr>
        <a:xfrm>
          <a:off x="8254093" y="1515835"/>
          <a:ext cx="3537857" cy="291194"/>
        </a:xfrm>
        <a:prstGeom prst="borderCallout1">
          <a:avLst>
            <a:gd name="adj1" fmla="val 317"/>
            <a:gd name="adj2" fmla="val 37840"/>
            <a:gd name="adj3" fmla="val -60924"/>
            <a:gd name="adj4" fmla="val 4830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申請書を提出する年月日を和暦で、数字は半角で記入</a:t>
          </a:r>
        </a:p>
      </xdr:txBody>
    </xdr:sp>
    <xdr:clientData/>
  </xdr:twoCellAnchor>
  <xdr:twoCellAnchor>
    <xdr:from>
      <xdr:col>6</xdr:col>
      <xdr:colOff>88045</xdr:colOff>
      <xdr:row>3</xdr:row>
      <xdr:rowOff>27136</xdr:rowOff>
    </xdr:from>
    <xdr:to>
      <xdr:col>13</xdr:col>
      <xdr:colOff>392206</xdr:colOff>
      <xdr:row>5</xdr:row>
      <xdr:rowOff>33617</xdr:rowOff>
    </xdr:to>
    <xdr:sp macro="" textlink="">
      <xdr:nvSpPr>
        <xdr:cNvPr id="20" name="四角形: 角を丸くする 19">
          <a:extLst>
            <a:ext uri="{FF2B5EF4-FFF2-40B4-BE49-F238E27FC236}">
              <a16:creationId xmlns:a16="http://schemas.microsoft.com/office/drawing/2014/main" id="{00000000-0008-0000-0200-000014000000}"/>
            </a:ext>
          </a:extLst>
        </xdr:cNvPr>
        <xdr:cNvSpPr/>
      </xdr:nvSpPr>
      <xdr:spPr>
        <a:xfrm>
          <a:off x="4212370" y="1227286"/>
          <a:ext cx="3542661" cy="463681"/>
        </a:xfrm>
        <a:prstGeom prst="roundRect">
          <a:avLst/>
        </a:prstGeom>
        <a:solidFill>
          <a:schemeClr val="accent2">
            <a:lumMod val="20000"/>
            <a:lumOff val="80000"/>
          </a:schemeClr>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記入例（高齢・訪問系）</a:t>
          </a:r>
        </a:p>
      </xdr:txBody>
    </xdr:sp>
    <xdr:clientData/>
  </xdr:twoCellAnchor>
  <xdr:twoCellAnchor>
    <xdr:from>
      <xdr:col>16</xdr:col>
      <xdr:colOff>557892</xdr:colOff>
      <xdr:row>14</xdr:row>
      <xdr:rowOff>193222</xdr:rowOff>
    </xdr:from>
    <xdr:to>
      <xdr:col>18</xdr:col>
      <xdr:colOff>476249</xdr:colOff>
      <xdr:row>14</xdr:row>
      <xdr:rowOff>544286</xdr:rowOff>
    </xdr:to>
    <xdr:sp macro="" textlink="">
      <xdr:nvSpPr>
        <xdr:cNvPr id="21" name="吹き出し: 線 20">
          <a:extLst>
            <a:ext uri="{FF2B5EF4-FFF2-40B4-BE49-F238E27FC236}">
              <a16:creationId xmlns:a16="http://schemas.microsoft.com/office/drawing/2014/main" id="{00000000-0008-0000-0200-000015000000}"/>
            </a:ext>
          </a:extLst>
        </xdr:cNvPr>
        <xdr:cNvSpPr/>
      </xdr:nvSpPr>
      <xdr:spPr>
        <a:xfrm>
          <a:off x="10111467" y="4517572"/>
          <a:ext cx="1394732" cy="351064"/>
        </a:xfrm>
        <a:prstGeom prst="borderCallout1">
          <a:avLst>
            <a:gd name="adj1" fmla="val 70219"/>
            <a:gd name="adj2" fmla="val 116082"/>
            <a:gd name="adj3" fmla="val 38235"/>
            <a:gd name="adj4" fmla="val 9942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244930</xdr:colOff>
      <xdr:row>10</xdr:row>
      <xdr:rowOff>40822</xdr:rowOff>
    </xdr:from>
    <xdr:to>
      <xdr:col>11</xdr:col>
      <xdr:colOff>272143</xdr:colOff>
      <xdr:row>11</xdr:row>
      <xdr:rowOff>108857</xdr:rowOff>
    </xdr:to>
    <xdr:sp macro="" textlink="">
      <xdr:nvSpPr>
        <xdr:cNvPr id="22" name="吹き出し: 線 21">
          <a:extLst>
            <a:ext uri="{FF2B5EF4-FFF2-40B4-BE49-F238E27FC236}">
              <a16:creationId xmlns:a16="http://schemas.microsoft.com/office/drawing/2014/main" id="{00000000-0008-0000-0200-000016000000}"/>
            </a:ext>
          </a:extLst>
        </xdr:cNvPr>
        <xdr:cNvSpPr/>
      </xdr:nvSpPr>
      <xdr:spPr>
        <a:xfrm>
          <a:off x="4950280" y="3041197"/>
          <a:ext cx="1655988" cy="296635"/>
        </a:xfrm>
        <a:prstGeom prst="borderCallout1">
          <a:avLst>
            <a:gd name="adj1" fmla="val 182794"/>
            <a:gd name="adj2" fmla="val -11803"/>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7</xdr:col>
      <xdr:colOff>176894</xdr:colOff>
      <xdr:row>19</xdr:row>
      <xdr:rowOff>27214</xdr:rowOff>
    </xdr:from>
    <xdr:to>
      <xdr:col>11</xdr:col>
      <xdr:colOff>204107</xdr:colOff>
      <xdr:row>19</xdr:row>
      <xdr:rowOff>326571</xdr:rowOff>
    </xdr:to>
    <xdr:sp macro="" textlink="">
      <xdr:nvSpPr>
        <xdr:cNvPr id="23" name="吹き出し: 線 22">
          <a:extLst>
            <a:ext uri="{FF2B5EF4-FFF2-40B4-BE49-F238E27FC236}">
              <a16:creationId xmlns:a16="http://schemas.microsoft.com/office/drawing/2014/main" id="{00000000-0008-0000-0200-000017000000}"/>
            </a:ext>
          </a:extLst>
        </xdr:cNvPr>
        <xdr:cNvSpPr/>
      </xdr:nvSpPr>
      <xdr:spPr>
        <a:xfrm>
          <a:off x="4882244" y="6532789"/>
          <a:ext cx="1655988" cy="299357"/>
        </a:xfrm>
        <a:prstGeom prst="borderCallout1">
          <a:avLst>
            <a:gd name="adj1" fmla="val -62660"/>
            <a:gd name="adj2" fmla="val -6885"/>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5</xdr:col>
      <xdr:colOff>666750</xdr:colOff>
      <xdr:row>20</xdr:row>
      <xdr:rowOff>312964</xdr:rowOff>
    </xdr:from>
    <xdr:to>
      <xdr:col>9</xdr:col>
      <xdr:colOff>312964</xdr:colOff>
      <xdr:row>21</xdr:row>
      <xdr:rowOff>122464</xdr:rowOff>
    </xdr:to>
    <xdr:sp macro="" textlink="">
      <xdr:nvSpPr>
        <xdr:cNvPr id="24" name="吹き出し: 線 23">
          <a:extLst>
            <a:ext uri="{FF2B5EF4-FFF2-40B4-BE49-F238E27FC236}">
              <a16:creationId xmlns:a16="http://schemas.microsoft.com/office/drawing/2014/main" id="{00000000-0008-0000-0200-000018000000}"/>
            </a:ext>
          </a:extLst>
        </xdr:cNvPr>
        <xdr:cNvSpPr/>
      </xdr:nvSpPr>
      <xdr:spPr>
        <a:xfrm>
          <a:off x="4114800" y="7323364"/>
          <a:ext cx="1646464" cy="304800"/>
        </a:xfrm>
        <a:prstGeom prst="borderCallout1">
          <a:avLst>
            <a:gd name="adj1" fmla="val 46431"/>
            <a:gd name="adj2" fmla="val -18360"/>
            <a:gd name="adj3" fmla="val 50356"/>
            <a:gd name="adj4" fmla="val -901"/>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r>
            <a:rPr kumimoji="1" lang="ja-JP" altLang="ja-JP" sz="1100" b="1">
              <a:solidFill>
                <a:sysClr val="windowText" lastClr="000000"/>
              </a:solidFill>
              <a:effectLst/>
              <a:latin typeface="+mn-lt"/>
              <a:ea typeface="+mn-ea"/>
              <a:cs typeface="+mn-cs"/>
            </a:rPr>
            <a:t>ハイフンあり</a:t>
          </a:r>
          <a:endParaRPr kumimoji="1" lang="ja-JP" altLang="en-US" sz="1100" b="1">
            <a:solidFill>
              <a:sysClr val="windowText" lastClr="000000"/>
            </a:solidFill>
          </a:endParaRPr>
        </a:p>
      </xdr:txBody>
    </xdr:sp>
    <xdr:clientData/>
  </xdr:twoCellAnchor>
  <xdr:twoCellAnchor>
    <xdr:from>
      <xdr:col>8</xdr:col>
      <xdr:colOff>68037</xdr:colOff>
      <xdr:row>7</xdr:row>
      <xdr:rowOff>54428</xdr:rowOff>
    </xdr:from>
    <xdr:to>
      <xdr:col>10</xdr:col>
      <xdr:colOff>1</xdr:colOff>
      <xdr:row>7</xdr:row>
      <xdr:rowOff>340179</xdr:rowOff>
    </xdr:to>
    <xdr:sp macro="" textlink="">
      <xdr:nvSpPr>
        <xdr:cNvPr id="25" name="吹き出し: 線 24">
          <a:extLst>
            <a:ext uri="{FF2B5EF4-FFF2-40B4-BE49-F238E27FC236}">
              <a16:creationId xmlns:a16="http://schemas.microsoft.com/office/drawing/2014/main" id="{00000000-0008-0000-0200-000019000000}"/>
            </a:ext>
          </a:extLst>
        </xdr:cNvPr>
        <xdr:cNvSpPr/>
      </xdr:nvSpPr>
      <xdr:spPr>
        <a:xfrm>
          <a:off x="5059137" y="2159453"/>
          <a:ext cx="760639" cy="285751"/>
        </a:xfrm>
        <a:prstGeom prst="borderCallout1">
          <a:avLst>
            <a:gd name="adj1" fmla="val 83659"/>
            <a:gd name="adj2" fmla="val -4895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略称不可</a:t>
          </a:r>
        </a:p>
      </xdr:txBody>
    </xdr:sp>
    <xdr:clientData/>
  </xdr:twoCellAnchor>
  <xdr:twoCellAnchor>
    <xdr:from>
      <xdr:col>13</xdr:col>
      <xdr:colOff>585107</xdr:colOff>
      <xdr:row>24</xdr:row>
      <xdr:rowOff>244929</xdr:rowOff>
    </xdr:from>
    <xdr:to>
      <xdr:col>18</xdr:col>
      <xdr:colOff>235323</xdr:colOff>
      <xdr:row>24</xdr:row>
      <xdr:rowOff>544286</xdr:rowOff>
    </xdr:to>
    <xdr:sp macro="" textlink="">
      <xdr:nvSpPr>
        <xdr:cNvPr id="26" name="吹き出し: 線 25">
          <a:extLst>
            <a:ext uri="{FF2B5EF4-FFF2-40B4-BE49-F238E27FC236}">
              <a16:creationId xmlns:a16="http://schemas.microsoft.com/office/drawing/2014/main" id="{00000000-0008-0000-0200-00001A000000}"/>
            </a:ext>
          </a:extLst>
        </xdr:cNvPr>
        <xdr:cNvSpPr/>
      </xdr:nvSpPr>
      <xdr:spPr>
        <a:xfrm>
          <a:off x="7947932" y="9941379"/>
          <a:ext cx="3317341" cy="299357"/>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2</xdr:col>
      <xdr:colOff>340179</xdr:colOff>
      <xdr:row>38</xdr:row>
      <xdr:rowOff>816429</xdr:rowOff>
    </xdr:from>
    <xdr:to>
      <xdr:col>2</xdr:col>
      <xdr:colOff>1728107</xdr:colOff>
      <xdr:row>38</xdr:row>
      <xdr:rowOff>1167493</xdr:rowOff>
    </xdr:to>
    <xdr:sp macro="" textlink="">
      <xdr:nvSpPr>
        <xdr:cNvPr id="27" name="吹き出し: 線 26">
          <a:extLst>
            <a:ext uri="{FF2B5EF4-FFF2-40B4-BE49-F238E27FC236}">
              <a16:creationId xmlns:a16="http://schemas.microsoft.com/office/drawing/2014/main" id="{00000000-0008-0000-0200-00001B000000}"/>
            </a:ext>
          </a:extLst>
        </xdr:cNvPr>
        <xdr:cNvSpPr/>
      </xdr:nvSpPr>
      <xdr:spPr>
        <a:xfrm>
          <a:off x="911679" y="16618404"/>
          <a:ext cx="1387928" cy="35106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8</xdr:col>
      <xdr:colOff>0</xdr:colOff>
      <xdr:row>65</xdr:row>
      <xdr:rowOff>0</xdr:rowOff>
    </xdr:from>
    <xdr:to>
      <xdr:col>14</xdr:col>
      <xdr:colOff>201706</xdr:colOff>
      <xdr:row>66</xdr:row>
      <xdr:rowOff>64034</xdr:rowOff>
    </xdr:to>
    <xdr:sp macro="" textlink="">
      <xdr:nvSpPr>
        <xdr:cNvPr id="28" name="吹き出し: 線 27">
          <a:extLst>
            <a:ext uri="{FF2B5EF4-FFF2-40B4-BE49-F238E27FC236}">
              <a16:creationId xmlns:a16="http://schemas.microsoft.com/office/drawing/2014/main" id="{00000000-0008-0000-0200-00001C000000}"/>
            </a:ext>
          </a:extLst>
        </xdr:cNvPr>
        <xdr:cNvSpPr/>
      </xdr:nvSpPr>
      <xdr:spPr>
        <a:xfrm>
          <a:off x="4991100" y="23002875"/>
          <a:ext cx="3287806" cy="302159"/>
        </a:xfrm>
        <a:prstGeom prst="borderCallout1">
          <a:avLst>
            <a:gd name="adj1" fmla="val 166983"/>
            <a:gd name="adj2" fmla="val -53313"/>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全ての項目がチェックされていなければ申請不可</a:t>
          </a:r>
          <a:endParaRPr lang="ja-JP" altLang="ja-JP">
            <a:solidFill>
              <a:schemeClr val="tx1"/>
            </a:solidFill>
            <a:effectLst/>
          </a:endParaRPr>
        </a:p>
      </xdr:txBody>
    </xdr:sp>
    <xdr:clientData/>
  </xdr:twoCellAnchor>
  <xdr:twoCellAnchor>
    <xdr:from>
      <xdr:col>6</xdr:col>
      <xdr:colOff>264460</xdr:colOff>
      <xdr:row>97</xdr:row>
      <xdr:rowOff>107577</xdr:rowOff>
    </xdr:from>
    <xdr:to>
      <xdr:col>9</xdr:col>
      <xdr:colOff>318888</xdr:colOff>
      <xdr:row>98</xdr:row>
      <xdr:rowOff>200905</xdr:rowOff>
    </xdr:to>
    <xdr:sp macro="" textlink="">
      <xdr:nvSpPr>
        <xdr:cNvPr id="29" name="吹き出し: 線 28">
          <a:extLst>
            <a:ext uri="{FF2B5EF4-FFF2-40B4-BE49-F238E27FC236}">
              <a16:creationId xmlns:a16="http://schemas.microsoft.com/office/drawing/2014/main" id="{00000000-0008-0000-0200-00001D000000}"/>
            </a:ext>
          </a:extLst>
        </xdr:cNvPr>
        <xdr:cNvSpPr/>
      </xdr:nvSpPr>
      <xdr:spPr>
        <a:xfrm>
          <a:off x="4388785" y="32006802"/>
          <a:ext cx="1378403" cy="350503"/>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2</xdr:col>
      <xdr:colOff>865094</xdr:colOff>
      <xdr:row>97</xdr:row>
      <xdr:rowOff>203946</xdr:rowOff>
    </xdr:from>
    <xdr:to>
      <xdr:col>4</xdr:col>
      <xdr:colOff>369793</xdr:colOff>
      <xdr:row>99</xdr:row>
      <xdr:rowOff>39539</xdr:rowOff>
    </xdr:to>
    <xdr:sp macro="" textlink="">
      <xdr:nvSpPr>
        <xdr:cNvPr id="30" name="吹き出し: 線 29">
          <a:extLst>
            <a:ext uri="{FF2B5EF4-FFF2-40B4-BE49-F238E27FC236}">
              <a16:creationId xmlns:a16="http://schemas.microsoft.com/office/drawing/2014/main" id="{00000000-0008-0000-0200-00001E000000}"/>
            </a:ext>
          </a:extLst>
        </xdr:cNvPr>
        <xdr:cNvSpPr/>
      </xdr:nvSpPr>
      <xdr:spPr>
        <a:xfrm>
          <a:off x="1436594" y="32103171"/>
          <a:ext cx="1904999" cy="349943"/>
        </a:xfrm>
        <a:prstGeom prst="borderCallout1">
          <a:avLst>
            <a:gd name="adj1" fmla="val -19840"/>
            <a:gd name="adj2" fmla="val -18696"/>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数字は半角でナンバー記入</a:t>
          </a:r>
        </a:p>
      </xdr:txBody>
    </xdr:sp>
    <xdr:clientData/>
  </xdr:twoCellAnchor>
  <xdr:twoCellAnchor>
    <xdr:from>
      <xdr:col>3</xdr:col>
      <xdr:colOff>291352</xdr:colOff>
      <xdr:row>44</xdr:row>
      <xdr:rowOff>257735</xdr:rowOff>
    </xdr:from>
    <xdr:to>
      <xdr:col>5</xdr:col>
      <xdr:colOff>89646</xdr:colOff>
      <xdr:row>46</xdr:row>
      <xdr:rowOff>70917</xdr:rowOff>
    </xdr:to>
    <xdr:sp macro="" textlink="">
      <xdr:nvSpPr>
        <xdr:cNvPr id="31" name="吹き出し: 線 30">
          <a:extLst>
            <a:ext uri="{FF2B5EF4-FFF2-40B4-BE49-F238E27FC236}">
              <a16:creationId xmlns:a16="http://schemas.microsoft.com/office/drawing/2014/main" id="{00000000-0008-0000-0200-00001F000000}"/>
            </a:ext>
          </a:extLst>
        </xdr:cNvPr>
        <xdr:cNvSpPr/>
      </xdr:nvSpPr>
      <xdr:spPr>
        <a:xfrm>
          <a:off x="2786902" y="18536210"/>
          <a:ext cx="750794" cy="346582"/>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8</xdr:col>
      <xdr:colOff>6723</xdr:colOff>
      <xdr:row>47</xdr:row>
      <xdr:rowOff>242047</xdr:rowOff>
    </xdr:from>
    <xdr:to>
      <xdr:col>9</xdr:col>
      <xdr:colOff>309282</xdr:colOff>
      <xdr:row>49</xdr:row>
      <xdr:rowOff>55228</xdr:rowOff>
    </xdr:to>
    <xdr:sp macro="" textlink="">
      <xdr:nvSpPr>
        <xdr:cNvPr id="32" name="吹き出し: 線 31">
          <a:extLst>
            <a:ext uri="{FF2B5EF4-FFF2-40B4-BE49-F238E27FC236}">
              <a16:creationId xmlns:a16="http://schemas.microsoft.com/office/drawing/2014/main" id="{00000000-0008-0000-0200-000020000000}"/>
            </a:ext>
          </a:extLst>
        </xdr:cNvPr>
        <xdr:cNvSpPr/>
      </xdr:nvSpPr>
      <xdr:spPr>
        <a:xfrm>
          <a:off x="4997823" y="19320622"/>
          <a:ext cx="759759" cy="346581"/>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11</xdr:col>
      <xdr:colOff>145676</xdr:colOff>
      <xdr:row>41</xdr:row>
      <xdr:rowOff>100854</xdr:rowOff>
    </xdr:from>
    <xdr:to>
      <xdr:col>12</xdr:col>
      <xdr:colOff>392205</xdr:colOff>
      <xdr:row>42</xdr:row>
      <xdr:rowOff>160565</xdr:rowOff>
    </xdr:to>
    <xdr:sp macro="" textlink="">
      <xdr:nvSpPr>
        <xdr:cNvPr id="33" name="吹き出し: 線 32">
          <a:extLst>
            <a:ext uri="{FF2B5EF4-FFF2-40B4-BE49-F238E27FC236}">
              <a16:creationId xmlns:a16="http://schemas.microsoft.com/office/drawing/2014/main" id="{00000000-0008-0000-0200-000021000000}"/>
            </a:ext>
          </a:extLst>
        </xdr:cNvPr>
        <xdr:cNvSpPr/>
      </xdr:nvSpPr>
      <xdr:spPr>
        <a:xfrm>
          <a:off x="6479801" y="17750679"/>
          <a:ext cx="760879" cy="345461"/>
        </a:xfrm>
        <a:prstGeom prst="borderCallout1">
          <a:avLst>
            <a:gd name="adj1" fmla="val -83680"/>
            <a:gd name="adj2" fmla="val -16271"/>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16</xdr:col>
      <xdr:colOff>739588</xdr:colOff>
      <xdr:row>17</xdr:row>
      <xdr:rowOff>56029</xdr:rowOff>
    </xdr:from>
    <xdr:to>
      <xdr:col>18</xdr:col>
      <xdr:colOff>22411</xdr:colOff>
      <xdr:row>17</xdr:row>
      <xdr:rowOff>407093</xdr:rowOff>
    </xdr:to>
    <xdr:sp macro="" textlink="">
      <xdr:nvSpPr>
        <xdr:cNvPr id="34" name="吹き出し: 線 33">
          <a:extLst>
            <a:ext uri="{FF2B5EF4-FFF2-40B4-BE49-F238E27FC236}">
              <a16:creationId xmlns:a16="http://schemas.microsoft.com/office/drawing/2014/main" id="{00000000-0008-0000-0200-000022000000}"/>
            </a:ext>
          </a:extLst>
        </xdr:cNvPr>
        <xdr:cNvSpPr/>
      </xdr:nvSpPr>
      <xdr:spPr>
        <a:xfrm>
          <a:off x="10293163" y="5628154"/>
          <a:ext cx="759198" cy="351064"/>
        </a:xfrm>
        <a:prstGeom prst="borderCallout1">
          <a:avLst>
            <a:gd name="adj1" fmla="val 69535"/>
            <a:gd name="adj2" fmla="val -47153"/>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6</xdr:col>
      <xdr:colOff>313765</xdr:colOff>
      <xdr:row>74</xdr:row>
      <xdr:rowOff>224117</xdr:rowOff>
    </xdr:from>
    <xdr:to>
      <xdr:col>8</xdr:col>
      <xdr:colOff>201706</xdr:colOff>
      <xdr:row>76</xdr:row>
      <xdr:rowOff>48505</xdr:rowOff>
    </xdr:to>
    <xdr:sp macro="" textlink="">
      <xdr:nvSpPr>
        <xdr:cNvPr id="35" name="吹き出し: 線 34">
          <a:extLst>
            <a:ext uri="{FF2B5EF4-FFF2-40B4-BE49-F238E27FC236}">
              <a16:creationId xmlns:a16="http://schemas.microsoft.com/office/drawing/2014/main" id="{00000000-0008-0000-0200-000023000000}"/>
            </a:ext>
          </a:extLst>
        </xdr:cNvPr>
        <xdr:cNvSpPr/>
      </xdr:nvSpPr>
      <xdr:spPr>
        <a:xfrm>
          <a:off x="4438090" y="25436792"/>
          <a:ext cx="754716" cy="348263"/>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0</xdr:colOff>
      <xdr:row>84</xdr:row>
      <xdr:rowOff>56030</xdr:rowOff>
    </xdr:from>
    <xdr:to>
      <xdr:col>5</xdr:col>
      <xdr:colOff>190500</xdr:colOff>
      <xdr:row>85</xdr:row>
      <xdr:rowOff>283829</xdr:rowOff>
    </xdr:to>
    <xdr:sp macro="" textlink="">
      <xdr:nvSpPr>
        <xdr:cNvPr id="36" name="吹き出し: 線 35">
          <a:extLst>
            <a:ext uri="{FF2B5EF4-FFF2-40B4-BE49-F238E27FC236}">
              <a16:creationId xmlns:a16="http://schemas.microsoft.com/office/drawing/2014/main" id="{00000000-0008-0000-0200-000024000000}"/>
            </a:ext>
          </a:extLst>
        </xdr:cNvPr>
        <xdr:cNvSpPr/>
      </xdr:nvSpPr>
      <xdr:spPr>
        <a:xfrm>
          <a:off x="2495550" y="27888080"/>
          <a:ext cx="1143000" cy="351624"/>
        </a:xfrm>
        <a:prstGeom prst="borderCallout1">
          <a:avLst>
            <a:gd name="adj1" fmla="val 82303"/>
            <a:gd name="adj2" fmla="val -100094"/>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チェック不要</a:t>
          </a:r>
        </a:p>
      </xdr:txBody>
    </xdr:sp>
    <xdr:clientData/>
  </xdr:twoCellAnchor>
  <xdr:twoCellAnchor>
    <xdr:from>
      <xdr:col>2</xdr:col>
      <xdr:colOff>526677</xdr:colOff>
      <xdr:row>110</xdr:row>
      <xdr:rowOff>257736</xdr:rowOff>
    </xdr:from>
    <xdr:to>
      <xdr:col>3</xdr:col>
      <xdr:colOff>22411</xdr:colOff>
      <xdr:row>112</xdr:row>
      <xdr:rowOff>22412</xdr:rowOff>
    </xdr:to>
    <xdr:sp macro="" textlink="">
      <xdr:nvSpPr>
        <xdr:cNvPr id="37" name="吹き出し: 線 36">
          <a:extLst>
            <a:ext uri="{FF2B5EF4-FFF2-40B4-BE49-F238E27FC236}">
              <a16:creationId xmlns:a16="http://schemas.microsoft.com/office/drawing/2014/main" id="{00000000-0008-0000-0200-000025000000}"/>
            </a:ext>
          </a:extLst>
        </xdr:cNvPr>
        <xdr:cNvSpPr/>
      </xdr:nvSpPr>
      <xdr:spPr>
        <a:xfrm>
          <a:off x="1098177" y="36576561"/>
          <a:ext cx="1419784" cy="298076"/>
        </a:xfrm>
        <a:prstGeom prst="borderCallout1">
          <a:avLst>
            <a:gd name="adj1" fmla="val 213200"/>
            <a:gd name="adj2" fmla="val -20875"/>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14</xdr:col>
      <xdr:colOff>313761</xdr:colOff>
      <xdr:row>106</xdr:row>
      <xdr:rowOff>44825</xdr:rowOff>
    </xdr:from>
    <xdr:to>
      <xdr:col>17</xdr:col>
      <xdr:colOff>257735</xdr:colOff>
      <xdr:row>108</xdr:row>
      <xdr:rowOff>224120</xdr:rowOff>
    </xdr:to>
    <xdr:sp macro="" textlink="">
      <xdr:nvSpPr>
        <xdr:cNvPr id="38" name="吹き出し: 線 37">
          <a:extLst>
            <a:ext uri="{FF2B5EF4-FFF2-40B4-BE49-F238E27FC236}">
              <a16:creationId xmlns:a16="http://schemas.microsoft.com/office/drawing/2014/main" id="{00000000-0008-0000-0200-000026000000}"/>
            </a:ext>
          </a:extLst>
        </xdr:cNvPr>
        <xdr:cNvSpPr/>
      </xdr:nvSpPr>
      <xdr:spPr>
        <a:xfrm>
          <a:off x="8390961" y="34744400"/>
          <a:ext cx="2429999" cy="1017495"/>
        </a:xfrm>
        <a:prstGeom prst="borderCallout1">
          <a:avLst>
            <a:gd name="adj1" fmla="val 197462"/>
            <a:gd name="adj2" fmla="val -88243"/>
            <a:gd name="adj3" fmla="val 101611"/>
            <a:gd name="adj4" fmla="val 1205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訪問系で、事業所所有以外の車両（職員の所有車両等）を含めて申請する場合は記入してください。</a:t>
          </a:r>
        </a:p>
      </xdr:txBody>
    </xdr:sp>
    <xdr:clientData/>
  </xdr:twoCellAnchor>
  <xdr:twoCellAnchor>
    <xdr:from>
      <xdr:col>16</xdr:col>
      <xdr:colOff>571500</xdr:colOff>
      <xdr:row>109</xdr:row>
      <xdr:rowOff>33618</xdr:rowOff>
    </xdr:from>
    <xdr:to>
      <xdr:col>18</xdr:col>
      <xdr:colOff>257735</xdr:colOff>
      <xdr:row>109</xdr:row>
      <xdr:rowOff>302559</xdr:rowOff>
    </xdr:to>
    <xdr:sp macro="" textlink="">
      <xdr:nvSpPr>
        <xdr:cNvPr id="39" name="吹き出し: 線 38">
          <a:extLst>
            <a:ext uri="{FF2B5EF4-FFF2-40B4-BE49-F238E27FC236}">
              <a16:creationId xmlns:a16="http://schemas.microsoft.com/office/drawing/2014/main" id="{00000000-0008-0000-0200-000027000000}"/>
            </a:ext>
          </a:extLst>
        </xdr:cNvPr>
        <xdr:cNvSpPr/>
      </xdr:nvSpPr>
      <xdr:spPr>
        <a:xfrm>
          <a:off x="10125075" y="35990493"/>
          <a:ext cx="1162610" cy="268941"/>
        </a:xfrm>
        <a:prstGeom prst="borderCallout1">
          <a:avLst>
            <a:gd name="adj1" fmla="val 106479"/>
            <a:gd name="adj2" fmla="val 26362"/>
            <a:gd name="adj3" fmla="val 201657"/>
            <a:gd name="adj4" fmla="val 11422"/>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上限以下か確認</a:t>
          </a:r>
        </a:p>
      </xdr:txBody>
    </xdr:sp>
    <xdr:clientData/>
  </xdr:twoCellAnchor>
  <xdr:twoCellAnchor>
    <xdr:from>
      <xdr:col>11</xdr:col>
      <xdr:colOff>237565</xdr:colOff>
      <xdr:row>97</xdr:row>
      <xdr:rowOff>215154</xdr:rowOff>
    </xdr:from>
    <xdr:to>
      <xdr:col>13</xdr:col>
      <xdr:colOff>594552</xdr:colOff>
      <xdr:row>99</xdr:row>
      <xdr:rowOff>50747</xdr:rowOff>
    </xdr:to>
    <xdr:sp macro="" textlink="">
      <xdr:nvSpPr>
        <xdr:cNvPr id="40" name="吹き出し: 線 39">
          <a:extLst>
            <a:ext uri="{FF2B5EF4-FFF2-40B4-BE49-F238E27FC236}">
              <a16:creationId xmlns:a16="http://schemas.microsoft.com/office/drawing/2014/main" id="{00000000-0008-0000-0200-000028000000}"/>
            </a:ext>
          </a:extLst>
        </xdr:cNvPr>
        <xdr:cNvSpPr/>
      </xdr:nvSpPr>
      <xdr:spPr>
        <a:xfrm>
          <a:off x="6571690" y="32114379"/>
          <a:ext cx="1385687" cy="349943"/>
        </a:xfrm>
        <a:prstGeom prst="borderCallout1">
          <a:avLst>
            <a:gd name="adj1" fmla="val -19840"/>
            <a:gd name="adj2" fmla="val -6467"/>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プルダウンで選択</a:t>
          </a:r>
        </a:p>
      </xdr:txBody>
    </xdr:sp>
    <xdr:clientData/>
  </xdr:twoCellAnchor>
  <xdr:twoCellAnchor>
    <xdr:from>
      <xdr:col>7</xdr:col>
      <xdr:colOff>78440</xdr:colOff>
      <xdr:row>122</xdr:row>
      <xdr:rowOff>268942</xdr:rowOff>
    </xdr:from>
    <xdr:to>
      <xdr:col>14</xdr:col>
      <xdr:colOff>33616</xdr:colOff>
      <xdr:row>124</xdr:row>
      <xdr:rowOff>41622</xdr:rowOff>
    </xdr:to>
    <xdr:sp macro="" textlink="">
      <xdr:nvSpPr>
        <xdr:cNvPr id="41" name="吹き出し: 線 40">
          <a:extLst>
            <a:ext uri="{FF2B5EF4-FFF2-40B4-BE49-F238E27FC236}">
              <a16:creationId xmlns:a16="http://schemas.microsoft.com/office/drawing/2014/main" id="{00000000-0008-0000-0200-000029000000}"/>
            </a:ext>
          </a:extLst>
        </xdr:cNvPr>
        <xdr:cNvSpPr/>
      </xdr:nvSpPr>
      <xdr:spPr>
        <a:xfrm>
          <a:off x="4783790" y="39969142"/>
          <a:ext cx="3327026" cy="306080"/>
        </a:xfrm>
        <a:prstGeom prst="borderCallout1">
          <a:avLst>
            <a:gd name="adj1" fmla="val 152010"/>
            <a:gd name="adj2" fmla="val -49734"/>
            <a:gd name="adj3" fmla="val 110504"/>
            <a:gd name="adj4" fmla="val 5223"/>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全ての項目がチェックされていなければ申請不可</a:t>
          </a:r>
        </a:p>
      </xdr:txBody>
    </xdr:sp>
    <xdr:clientData/>
  </xdr:twoCellAnchor>
  <xdr:twoCellAnchor>
    <xdr:from>
      <xdr:col>9</xdr:col>
      <xdr:colOff>111582</xdr:colOff>
      <xdr:row>16</xdr:row>
      <xdr:rowOff>40823</xdr:rowOff>
    </xdr:from>
    <xdr:to>
      <xdr:col>10</xdr:col>
      <xdr:colOff>503467</xdr:colOff>
      <xdr:row>16</xdr:row>
      <xdr:rowOff>353787</xdr:rowOff>
    </xdr:to>
    <xdr:sp macro="" textlink="">
      <xdr:nvSpPr>
        <xdr:cNvPr id="42" name="吹き出し: 線 41">
          <a:extLst>
            <a:ext uri="{FF2B5EF4-FFF2-40B4-BE49-F238E27FC236}">
              <a16:creationId xmlns:a16="http://schemas.microsoft.com/office/drawing/2014/main" id="{00000000-0008-0000-0200-00002A000000}"/>
            </a:ext>
          </a:extLst>
        </xdr:cNvPr>
        <xdr:cNvSpPr/>
      </xdr:nvSpPr>
      <xdr:spPr>
        <a:xfrm>
          <a:off x="5559882" y="5193848"/>
          <a:ext cx="763360" cy="312964"/>
        </a:xfrm>
        <a:prstGeom prst="borderCallout1">
          <a:avLst>
            <a:gd name="adj1" fmla="val 195838"/>
            <a:gd name="adj2" fmla="val -221481"/>
            <a:gd name="adj3" fmla="val 68538"/>
            <a:gd name="adj4" fmla="val -4180"/>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半角入力</a:t>
          </a:r>
        </a:p>
      </xdr:txBody>
    </xdr:sp>
    <xdr:clientData/>
  </xdr:twoCellAnchor>
  <xdr:twoCellAnchor>
    <xdr:from>
      <xdr:col>14</xdr:col>
      <xdr:colOff>0</xdr:colOff>
      <xdr:row>16</xdr:row>
      <xdr:rowOff>44823</xdr:rowOff>
    </xdr:from>
    <xdr:to>
      <xdr:col>16</xdr:col>
      <xdr:colOff>22412</xdr:colOff>
      <xdr:row>16</xdr:row>
      <xdr:rowOff>395887</xdr:rowOff>
    </xdr:to>
    <xdr:sp macro="" textlink="">
      <xdr:nvSpPr>
        <xdr:cNvPr id="43" name="吹き出し: 線 42">
          <a:extLst>
            <a:ext uri="{FF2B5EF4-FFF2-40B4-BE49-F238E27FC236}">
              <a16:creationId xmlns:a16="http://schemas.microsoft.com/office/drawing/2014/main" id="{00000000-0008-0000-0200-00002B000000}"/>
            </a:ext>
          </a:extLst>
        </xdr:cNvPr>
        <xdr:cNvSpPr/>
      </xdr:nvSpPr>
      <xdr:spPr>
        <a:xfrm>
          <a:off x="8077200" y="5197848"/>
          <a:ext cx="1498787" cy="351064"/>
        </a:xfrm>
        <a:prstGeom prst="borderCallout1">
          <a:avLst>
            <a:gd name="adj1" fmla="val 149334"/>
            <a:gd name="adj2" fmla="val -24389"/>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プルダウンから選択</a:t>
          </a:r>
        </a:p>
      </xdr:txBody>
    </xdr:sp>
    <xdr:clientData/>
  </xdr:twoCellAnchor>
  <xdr:twoCellAnchor>
    <xdr:from>
      <xdr:col>10</xdr:col>
      <xdr:colOff>13111</xdr:colOff>
      <xdr:row>22</xdr:row>
      <xdr:rowOff>203611</xdr:rowOff>
    </xdr:from>
    <xdr:to>
      <xdr:col>16</xdr:col>
      <xdr:colOff>525574</xdr:colOff>
      <xdr:row>22</xdr:row>
      <xdr:rowOff>1355913</xdr:rowOff>
    </xdr:to>
    <xdr:sp macro="" textlink="">
      <xdr:nvSpPr>
        <xdr:cNvPr id="44" name="吹き出し: 線 43">
          <a:extLst>
            <a:ext uri="{FF2B5EF4-FFF2-40B4-BE49-F238E27FC236}">
              <a16:creationId xmlns:a16="http://schemas.microsoft.com/office/drawing/2014/main" id="{00000000-0008-0000-0200-00002C000000}"/>
            </a:ext>
          </a:extLst>
        </xdr:cNvPr>
        <xdr:cNvSpPr/>
      </xdr:nvSpPr>
      <xdr:spPr>
        <a:xfrm>
          <a:off x="5832886" y="8204611"/>
          <a:ext cx="4246263" cy="1152302"/>
        </a:xfrm>
        <a:prstGeom prst="borderCallout1">
          <a:avLst>
            <a:gd name="adj1" fmla="val -197378"/>
            <a:gd name="adj2" fmla="val 36722"/>
            <a:gd name="adj3" fmla="val -708"/>
            <a:gd name="adj4" fmla="val 19847"/>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１つの事業所において、複数のサービス種別を実施している場合は、サービス種別ごとに申請してください。</a:t>
          </a:r>
          <a:endParaRPr kumimoji="1" lang="en-US" altLang="ja-JP" sz="1100" b="1">
            <a:solidFill>
              <a:sysClr val="windowText" lastClr="000000"/>
            </a:solidFill>
          </a:endParaRPr>
        </a:p>
        <a:p>
          <a:pPr algn="l"/>
          <a:r>
            <a:rPr kumimoji="1" lang="ja-JP" altLang="en-US" sz="1100" b="1" u="sng">
              <a:solidFill>
                <a:srgbClr val="FF0000"/>
              </a:solidFill>
            </a:rPr>
            <a:t>（京都府</a:t>
          </a:r>
          <a:r>
            <a:rPr kumimoji="1" lang="en-US" altLang="ja-JP" sz="1100" b="1" u="sng">
              <a:solidFill>
                <a:srgbClr val="FF0000"/>
              </a:solidFill>
            </a:rPr>
            <a:t>HP</a:t>
          </a:r>
          <a:r>
            <a:rPr kumimoji="1" lang="ja-JP" altLang="en-US" sz="1100" b="1" u="sng">
              <a:solidFill>
                <a:srgbClr val="FF0000"/>
              </a:solidFill>
            </a:rPr>
            <a:t>の「よくある問合せ」に申請の考え方を示しておりますので、必ず御確認いただき、申請して下さい。）</a:t>
          </a:r>
          <a:endParaRPr kumimoji="1" lang="en-US" altLang="ja-JP" sz="1100" b="1" u="sng">
            <a:solidFill>
              <a:srgbClr val="FF0000"/>
            </a:solidFill>
          </a:endParaRPr>
        </a:p>
      </xdr:txBody>
    </xdr:sp>
    <xdr:clientData/>
  </xdr:twoCellAnchor>
  <xdr:twoCellAnchor>
    <xdr:from>
      <xdr:col>10</xdr:col>
      <xdr:colOff>134471</xdr:colOff>
      <xdr:row>44</xdr:row>
      <xdr:rowOff>0</xdr:rowOff>
    </xdr:from>
    <xdr:to>
      <xdr:col>16</xdr:col>
      <xdr:colOff>990921</xdr:colOff>
      <xdr:row>46</xdr:row>
      <xdr:rowOff>74438</xdr:rowOff>
    </xdr:to>
    <xdr:sp macro="" textlink="">
      <xdr:nvSpPr>
        <xdr:cNvPr id="45" name="吹き出し: 線 44">
          <a:extLst>
            <a:ext uri="{FF2B5EF4-FFF2-40B4-BE49-F238E27FC236}">
              <a16:creationId xmlns:a16="http://schemas.microsoft.com/office/drawing/2014/main" id="{00000000-0008-0000-0200-00002D000000}"/>
            </a:ext>
          </a:extLst>
        </xdr:cNvPr>
        <xdr:cNvSpPr/>
      </xdr:nvSpPr>
      <xdr:spPr>
        <a:xfrm>
          <a:off x="5983942" y="18231971"/>
          <a:ext cx="4599214" cy="612320"/>
        </a:xfrm>
        <a:prstGeom prst="borderCallout1">
          <a:avLst>
            <a:gd name="adj1" fmla="val -166858"/>
            <a:gd name="adj2" fmla="val -70449"/>
            <a:gd name="adj3" fmla="val 42322"/>
            <a:gd name="adj4" fmla="val -864"/>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「申請者に関する情報」の「サービス種別」欄のプルダウンで選択したサービス種別に該当する分類をひとつ選択してください。</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12</xdr:col>
      <xdr:colOff>481853</xdr:colOff>
      <xdr:row>39</xdr:row>
      <xdr:rowOff>190500</xdr:rowOff>
    </xdr:from>
    <xdr:to>
      <xdr:col>16</xdr:col>
      <xdr:colOff>549089</xdr:colOff>
      <xdr:row>41</xdr:row>
      <xdr:rowOff>212912</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flipV="1">
          <a:off x="7330328" y="17287875"/>
          <a:ext cx="2772336" cy="5748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132432</xdr:colOff>
      <xdr:row>55</xdr:row>
      <xdr:rowOff>258754</xdr:rowOff>
    </xdr:from>
    <xdr:to>
      <xdr:col>10</xdr:col>
      <xdr:colOff>145676</xdr:colOff>
      <xdr:row>57</xdr:row>
      <xdr:rowOff>74657</xdr:rowOff>
    </xdr:to>
    <xdr:sp macro="" textlink="">
      <xdr:nvSpPr>
        <xdr:cNvPr id="48" name="吹き出し: 線 47">
          <a:extLst>
            <a:ext uri="{FF2B5EF4-FFF2-40B4-BE49-F238E27FC236}">
              <a16:creationId xmlns:a16="http://schemas.microsoft.com/office/drawing/2014/main" id="{00000000-0008-0000-0200-000030000000}"/>
            </a:ext>
          </a:extLst>
        </xdr:cNvPr>
        <xdr:cNvSpPr/>
      </xdr:nvSpPr>
      <xdr:spPr>
        <a:xfrm>
          <a:off x="5152667" y="21359430"/>
          <a:ext cx="842480" cy="353786"/>
        </a:xfrm>
        <a:prstGeom prst="borderCallout1">
          <a:avLst>
            <a:gd name="adj1" fmla="val 36791"/>
            <a:gd name="adj2" fmla="val -192244"/>
            <a:gd name="adj3" fmla="val 42654"/>
            <a:gd name="adj4" fmla="val -1238"/>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twoCellAnchor>
    <xdr:from>
      <xdr:col>3</xdr:col>
      <xdr:colOff>294409</xdr:colOff>
      <xdr:row>52</xdr:row>
      <xdr:rowOff>51955</xdr:rowOff>
    </xdr:from>
    <xdr:to>
      <xdr:col>5</xdr:col>
      <xdr:colOff>77422</xdr:colOff>
      <xdr:row>53</xdr:row>
      <xdr:rowOff>124909</xdr:rowOff>
    </xdr:to>
    <xdr:sp macro="" textlink="">
      <xdr:nvSpPr>
        <xdr:cNvPr id="49" name="吹き出し: 線 48">
          <a:extLst>
            <a:ext uri="{FF2B5EF4-FFF2-40B4-BE49-F238E27FC236}">
              <a16:creationId xmlns:a16="http://schemas.microsoft.com/office/drawing/2014/main" id="{00000000-0008-0000-0200-000031000000}"/>
            </a:ext>
          </a:extLst>
        </xdr:cNvPr>
        <xdr:cNvSpPr/>
      </xdr:nvSpPr>
      <xdr:spPr>
        <a:xfrm>
          <a:off x="2789959" y="20378305"/>
          <a:ext cx="735513" cy="339654"/>
        </a:xfrm>
        <a:prstGeom prst="borderCallout1">
          <a:avLst>
            <a:gd name="adj1" fmla="val 120607"/>
            <a:gd name="adj2" fmla="val -33918"/>
            <a:gd name="adj3" fmla="val 53739"/>
            <a:gd name="adj4" fmla="val -576"/>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記入不要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m0026-smb1\&#20581;&#24247;&#31119;&#31049;&#37096;\&#20581;&#24247;&#31119;&#31049;&#37096;&#26412;&#24193;&#12539;&#22320;&#22495;&#27231;&#38306;&#20849;&#29992;\&#9734;&#9734;&#21407;&#27833;&#20385;&#26684;&#39640;&#39472;&#23550;&#31574;&#25903;&#25588;&#12475;&#12531;&#12479;&#12540;\02%20&#25163;&#24341;&#12289;&#35352;&#20837;&#20363;&#12289;Q&amp;A\02%20&#35352;&#20837;&#20363;\&#215;&#39640;&#40802;&#35352;&#20837;&#20363;&#12288;&#12304;&#21029;&#35352;&#27096;&#24335;&#65295;&#30003;&#35531;&#26360;&#12305;&#21407;&#27833;&#20385;&#26684;&#12539;&#29289;&#20385;&#39640;&#39472;&#23550;&#31574;&#32202;&#24613;&#25903;&#25588;&#20107;&#26989;&#20132;&#20184;&#373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m0026-smb1\&#20581;&#24247;&#31119;&#31049;&#37096;\&#20581;&#24247;&#31119;&#31049;&#37096;&#26412;&#24193;&#12539;&#22320;&#22495;&#27231;&#38306;&#20849;&#29992;\&#9734;&#9734;&#21407;&#27833;&#20385;&#26684;&#39640;&#39472;&#23550;&#31574;&#25903;&#25588;&#12475;&#12531;&#12479;&#12540;\02%20&#25163;&#24341;&#12289;&#35352;&#20837;&#20363;&#12289;Q&amp;A\02%20&#35352;&#20837;&#20363;\&#9632;&#38556;&#23475;&#35352;&#20837;&#20363;&#12288;&#12304;&#21029;&#35352;&#27096;&#24335;&#65295;&#30003;&#35531;&#26360;&#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32;&#39640;&#40802;&#65288;&#36890;&#25152;&#31995;&#65289;&#35352;&#20837;&#20363;&#12288;&#12304;&#21029;&#35352;&#27096;&#24335;&#65295;&#30003;&#35531;&#26360;&#1230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581;&#24247;&#31119;&#31049;&#37096;&#26412;&#24193;&#12539;&#22320;&#22495;&#27231;&#38306;&#20849;&#29992;\&#9734;&#9734;&#21407;&#27833;&#20385;&#26684;&#39640;&#39472;&#23550;&#31574;&#25903;&#25588;&#12475;&#12531;&#12479;&#12540;\02%20&#25163;&#24341;&#12289;&#35352;&#20837;&#20363;&#12289;Q&amp;A\02%20&#35352;&#20837;&#20363;\&#9632;&#39640;&#40802;&#65288;&#36890;&#25152;&#31995;&#65289;&#35352;&#20837;&#20363;&#12288;&#12304;&#21029;&#35352;&#27096;&#24335;&#65295;&#30003;&#35531;&#26360;&#1230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632;&#39640;&#40802;&#65288;&#35370;&#21839;&#31995;&#65289;&#35352;&#20837;&#20363;&#12288;&#12304;&#21029;&#35352;&#27096;&#24335;&#65295;&#30003;&#35531;&#26360;&#1230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20581;&#24247;&#31119;&#31049;&#37096;&#26412;&#24193;&#12539;&#22320;&#22495;&#27231;&#38306;&#20849;&#29992;\&#9734;&#9734;&#21407;&#27833;&#20385;&#26684;&#39640;&#39472;&#23550;&#31574;&#25903;&#25588;&#12475;&#12531;&#12479;&#12540;\02%20&#25163;&#24341;&#12289;&#35352;&#20837;&#20363;&#12289;Q&amp;A\02%20&#35352;&#20837;&#20363;\&#9632;&#39640;&#40802;&#65288;&#35370;&#21839;&#31995;&#65289;&#35352;&#20837;&#20363;&#12288;&#12304;&#21029;&#35352;&#27096;&#24335;&#65295;&#30003;&#35531;&#26360;&#12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齢・通所系"/>
      <sheetName val="分類"/>
      <sheetName val="光熱費支援金基準額"/>
    </sheetNames>
    <sheetDataSet>
      <sheetData sheetId="0"/>
      <sheetData sheetId="1"/>
      <sheetData sheetId="2">
        <row r="2">
          <cell r="C2" t="str">
            <v>分類</v>
          </cell>
          <cell r="D2" t="str">
            <v>単位</v>
          </cell>
          <cell r="E2" t="str">
            <v>単価</v>
          </cell>
          <cell r="F2" t="str">
            <v>歯科診療所への加算</v>
          </cell>
          <cell r="G2" t="str">
            <v>加算額</v>
          </cell>
        </row>
        <row r="3">
          <cell r="C3" t="str">
            <v>病院</v>
          </cell>
          <cell r="D3" t="str">
            <v>床</v>
          </cell>
          <cell r="E3">
            <v>15000</v>
          </cell>
          <cell r="F3" t="str">
            <v>(1)障害者手帳所持の患者の診察した場合</v>
          </cell>
          <cell r="G3">
            <v>10000</v>
          </cell>
        </row>
        <row r="4">
          <cell r="C4" t="str">
            <v>医科診療所・歯科診療所（有床：7床以上）</v>
          </cell>
          <cell r="D4" t="str">
            <v>床</v>
          </cell>
          <cell r="E4">
            <v>15000</v>
          </cell>
          <cell r="F4" t="str">
            <v>(2)重度な障害者を診察し、特別対応加算請求をした場合</v>
          </cell>
          <cell r="G4">
            <v>20000</v>
          </cell>
        </row>
        <row r="5">
          <cell r="C5" t="str">
            <v>医科診療所・歯科診療所（有床：1～6床まで）</v>
          </cell>
          <cell r="D5" t="str">
            <v>施設</v>
          </cell>
          <cell r="E5">
            <v>100000</v>
          </cell>
          <cell r="F5" t="str">
            <v>(3)障害のある患者の診察はしていなかった場合</v>
          </cell>
          <cell r="G5">
            <v>0</v>
          </cell>
        </row>
        <row r="6">
          <cell r="C6" t="str">
            <v>医科診療所・歯科診療所（無床）</v>
          </cell>
          <cell r="D6" t="str">
            <v>施設</v>
          </cell>
          <cell r="E6">
            <v>100000</v>
          </cell>
        </row>
        <row r="7">
          <cell r="C7" t="str">
            <v>施術所（あん摩マッサージ指圧、はり、きゆう､柔道整復）</v>
          </cell>
          <cell r="D7" t="str">
            <v>施設</v>
          </cell>
          <cell r="E7">
            <v>50000</v>
          </cell>
        </row>
        <row r="8">
          <cell r="C8" t="str">
            <v>助産所</v>
          </cell>
          <cell r="D8" t="str">
            <v>施設</v>
          </cell>
          <cell r="E8">
            <v>50000</v>
          </cell>
        </row>
        <row r="9">
          <cell r="C9" t="str">
            <v>高齢者施設（入所系）</v>
          </cell>
          <cell r="D9" t="str">
            <v>人</v>
          </cell>
          <cell r="E9">
            <v>7000</v>
          </cell>
        </row>
        <row r="10">
          <cell r="C10" t="str">
            <v>高齢者施設（通所系）</v>
          </cell>
          <cell r="D10" t="str">
            <v>人</v>
          </cell>
          <cell r="E10">
            <v>3000</v>
          </cell>
        </row>
        <row r="11">
          <cell r="C11" t="str">
            <v>高齢者施設（訪問系）</v>
          </cell>
          <cell r="D11" t="str">
            <v>施設</v>
          </cell>
          <cell r="E11">
            <v>10000</v>
          </cell>
        </row>
        <row r="12">
          <cell r="C12" t="str">
            <v>障害者施設（入所系）</v>
          </cell>
          <cell r="D12" t="str">
            <v>人</v>
          </cell>
          <cell r="E12">
            <v>6000</v>
          </cell>
        </row>
        <row r="13">
          <cell r="C13" t="str">
            <v>障害者施設（通所系）</v>
          </cell>
          <cell r="D13" t="str">
            <v>人</v>
          </cell>
          <cell r="E13">
            <v>2000</v>
          </cell>
        </row>
        <row r="14">
          <cell r="C14" t="str">
            <v>障害者施設（訪問系）</v>
          </cell>
          <cell r="D14" t="str">
            <v>施設</v>
          </cell>
          <cell r="E14">
            <v>10000</v>
          </cell>
        </row>
        <row r="15">
          <cell r="C15" t="str">
            <v>児童養護施設等</v>
          </cell>
          <cell r="D15" t="str">
            <v>人</v>
          </cell>
          <cell r="E15">
            <v>4000</v>
          </cell>
        </row>
        <row r="16">
          <cell r="C16" t="str">
            <v>保育所等（定員100人まで）</v>
          </cell>
          <cell r="D16" t="str">
            <v>施設</v>
          </cell>
          <cell r="E16">
            <v>20000</v>
          </cell>
        </row>
        <row r="17">
          <cell r="C17" t="str">
            <v>保育所等（定員101～300人まで）</v>
          </cell>
          <cell r="D17" t="str">
            <v>施設</v>
          </cell>
          <cell r="E17">
            <v>60000</v>
          </cell>
        </row>
        <row r="18">
          <cell r="C18" t="str">
            <v>保育所等（定員301人以上）</v>
          </cell>
          <cell r="D18" t="str">
            <v>施設</v>
          </cell>
          <cell r="E18">
            <v>200000</v>
          </cell>
        </row>
        <row r="19">
          <cell r="C19" t="str">
            <v>薬局</v>
          </cell>
          <cell r="D19" t="str">
            <v>店舗</v>
          </cell>
          <cell r="E19">
            <v>10000</v>
          </cell>
        </row>
        <row r="20">
          <cell r="C20" t="str">
            <v>公衆浴場（ガス）</v>
          </cell>
          <cell r="D20" t="str">
            <v>施設</v>
          </cell>
          <cell r="E20">
            <v>190000</v>
          </cell>
        </row>
        <row r="21">
          <cell r="C21" t="str">
            <v>公衆浴場（重油又は廃油）</v>
          </cell>
          <cell r="D21" t="str">
            <v>施設</v>
          </cell>
          <cell r="E21">
            <v>120000</v>
          </cell>
        </row>
        <row r="22">
          <cell r="C22" t="str">
            <v>公衆浴場（廃材）</v>
          </cell>
          <cell r="D22" t="str">
            <v>施設</v>
          </cell>
          <cell r="E22">
            <v>50000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光熱費支援金基準額"/>
      <sheetName val="分類"/>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齢・訪問系"/>
      <sheetName val="分類"/>
      <sheetName val="光熱費支援金基準額"/>
    </sheetNames>
    <sheetDataSet>
      <sheetData sheetId="0"/>
      <sheetData sheetId="1"/>
      <sheetData sheetId="2">
        <row r="2">
          <cell r="C2" t="str">
            <v>分類</v>
          </cell>
          <cell r="D2" t="str">
            <v>単位</v>
          </cell>
          <cell r="E2" t="str">
            <v>単価</v>
          </cell>
          <cell r="F2" t="str">
            <v>歯科診療所への加算</v>
          </cell>
          <cell r="G2" t="str">
            <v>加算額</v>
          </cell>
        </row>
        <row r="3">
          <cell r="C3" t="str">
            <v>病院</v>
          </cell>
          <cell r="D3" t="str">
            <v>床</v>
          </cell>
          <cell r="E3">
            <v>15000</v>
          </cell>
          <cell r="F3" t="str">
            <v>(1)障害者手帳所持の患者の診察した場合</v>
          </cell>
          <cell r="G3">
            <v>10000</v>
          </cell>
        </row>
        <row r="4">
          <cell r="C4" t="str">
            <v>医科診療所・歯科診療所（有床：7床以上）</v>
          </cell>
          <cell r="D4" t="str">
            <v>床</v>
          </cell>
          <cell r="E4">
            <v>15000</v>
          </cell>
          <cell r="F4" t="str">
            <v>(2)重度な障害者を診察し、特別対応加算請求をした場合</v>
          </cell>
          <cell r="G4">
            <v>20000</v>
          </cell>
        </row>
        <row r="5">
          <cell r="C5" t="str">
            <v>医科診療所・歯科診療所（有床：1～6床まで）</v>
          </cell>
          <cell r="D5" t="str">
            <v>施設</v>
          </cell>
          <cell r="E5">
            <v>100000</v>
          </cell>
          <cell r="F5" t="str">
            <v>(3)障害のある患者の診察はしていなかった場合</v>
          </cell>
          <cell r="G5">
            <v>0</v>
          </cell>
        </row>
        <row r="6">
          <cell r="C6" t="str">
            <v>医科診療所・歯科診療所（無床）</v>
          </cell>
          <cell r="D6" t="str">
            <v>施設</v>
          </cell>
          <cell r="E6">
            <v>100000</v>
          </cell>
        </row>
        <row r="7">
          <cell r="C7" t="str">
            <v>施術所（あん摩マッサージ指圧、はり、きゆう､柔道整復）</v>
          </cell>
          <cell r="D7" t="str">
            <v>施設</v>
          </cell>
          <cell r="E7">
            <v>50000</v>
          </cell>
        </row>
        <row r="8">
          <cell r="C8" t="str">
            <v>助産所</v>
          </cell>
          <cell r="D8" t="str">
            <v>施設</v>
          </cell>
          <cell r="E8">
            <v>50000</v>
          </cell>
        </row>
        <row r="9">
          <cell r="C9" t="str">
            <v>高齢者施設（入所系）</v>
          </cell>
          <cell r="D9" t="str">
            <v>人</v>
          </cell>
          <cell r="E9">
            <v>7000</v>
          </cell>
        </row>
        <row r="10">
          <cell r="C10" t="str">
            <v>高齢者施設（通所系）</v>
          </cell>
          <cell r="D10" t="str">
            <v>人</v>
          </cell>
          <cell r="E10">
            <v>3000</v>
          </cell>
        </row>
        <row r="11">
          <cell r="C11" t="str">
            <v>高齢者施設（訪問系）</v>
          </cell>
          <cell r="D11" t="str">
            <v>施設</v>
          </cell>
          <cell r="E11">
            <v>10000</v>
          </cell>
        </row>
        <row r="12">
          <cell r="C12" t="str">
            <v>障害者施設（入所系）</v>
          </cell>
          <cell r="D12" t="str">
            <v>人</v>
          </cell>
          <cell r="E12">
            <v>6000</v>
          </cell>
        </row>
        <row r="13">
          <cell r="C13" t="str">
            <v>障害者施設（通所系）</v>
          </cell>
          <cell r="D13" t="str">
            <v>人</v>
          </cell>
          <cell r="E13">
            <v>2000</v>
          </cell>
        </row>
        <row r="14">
          <cell r="C14" t="str">
            <v>障害者施設（訪問系）</v>
          </cell>
          <cell r="D14" t="str">
            <v>施設</v>
          </cell>
          <cell r="E14">
            <v>10000</v>
          </cell>
        </row>
        <row r="15">
          <cell r="C15" t="str">
            <v>児童養護施設等</v>
          </cell>
          <cell r="D15" t="str">
            <v>人</v>
          </cell>
          <cell r="E15">
            <v>4000</v>
          </cell>
        </row>
        <row r="16">
          <cell r="C16" t="str">
            <v>保育所等（定員100人まで）</v>
          </cell>
          <cell r="D16" t="str">
            <v>施設</v>
          </cell>
          <cell r="E16">
            <v>20000</v>
          </cell>
        </row>
        <row r="17">
          <cell r="C17" t="str">
            <v>保育所等（定員101～300人まで）</v>
          </cell>
          <cell r="D17" t="str">
            <v>施設</v>
          </cell>
          <cell r="E17">
            <v>60000</v>
          </cell>
        </row>
        <row r="18">
          <cell r="C18" t="str">
            <v>保育所等（定員301人以上）</v>
          </cell>
          <cell r="D18" t="str">
            <v>施設</v>
          </cell>
          <cell r="E18">
            <v>200000</v>
          </cell>
        </row>
        <row r="19">
          <cell r="C19" t="str">
            <v>薬局</v>
          </cell>
          <cell r="D19" t="str">
            <v>店舗</v>
          </cell>
          <cell r="E19">
            <v>10000</v>
          </cell>
        </row>
        <row r="20">
          <cell r="C20" t="str">
            <v>公衆浴場（ガス）</v>
          </cell>
          <cell r="D20" t="str">
            <v>施設</v>
          </cell>
          <cell r="E20">
            <v>190000</v>
          </cell>
        </row>
        <row r="21">
          <cell r="C21" t="str">
            <v>公衆浴場（重油又は廃油）</v>
          </cell>
          <cell r="D21" t="str">
            <v>施設</v>
          </cell>
          <cell r="E21">
            <v>120000</v>
          </cell>
        </row>
        <row r="22">
          <cell r="C22" t="str">
            <v>公衆浴場（廃材）</v>
          </cell>
          <cell r="D22" t="str">
            <v>施設</v>
          </cell>
          <cell r="E22">
            <v>50000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光熱費支援金基準額"/>
      <sheetName val="分類"/>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xxx@yyy"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xxx@yyy"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drawing" Target="../drawings/drawing3.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printerSettings" Target="../printerSettings/printerSettings3.bin"/><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hyperlink" Target="mailto:xxx@yyy" TargetMode="Externa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vmlDrawing" Target="../drawings/vmlDrawing3.v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XFD139"/>
  <sheetViews>
    <sheetView tabSelected="1" view="pageBreakPreview" zoomScaleNormal="100" zoomScaleSheetLayoutView="100" workbookViewId="0">
      <selection sqref="A1:C1"/>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385" t="s">
        <v>64</v>
      </c>
      <c r="B1" s="385"/>
      <c r="C1" s="385"/>
      <c r="S1" s="34"/>
      <c r="T1" t="s">
        <v>39</v>
      </c>
    </row>
    <row r="2" spans="1:20" ht="27.45" customHeight="1">
      <c r="Q2" s="21" t="s">
        <v>8</v>
      </c>
      <c r="R2" s="280"/>
      <c r="S2" s="280"/>
      <c r="T2" t="s">
        <v>38</v>
      </c>
    </row>
    <row r="3" spans="1:20" s="1" customFormat="1" ht="43.95" customHeight="1">
      <c r="A3" s="281" t="s">
        <v>149</v>
      </c>
      <c r="B3" s="281"/>
      <c r="C3" s="281"/>
      <c r="D3" s="281"/>
      <c r="E3" s="281"/>
      <c r="F3" s="281"/>
      <c r="G3" s="281"/>
      <c r="H3" s="281"/>
      <c r="I3" s="281"/>
      <c r="J3" s="281"/>
      <c r="K3" s="281"/>
      <c r="L3" s="281"/>
      <c r="M3" s="281"/>
      <c r="N3" s="281"/>
      <c r="O3" s="281"/>
      <c r="P3" s="281"/>
      <c r="Q3" s="281"/>
      <c r="R3" s="281"/>
      <c r="S3" s="281"/>
    </row>
    <row r="4" spans="1:20" s="1" customFormat="1" ht="19.5" customHeight="1">
      <c r="P4" s="4" t="s">
        <v>177</v>
      </c>
      <c r="Q4" s="339">
        <v>44905</v>
      </c>
      <c r="R4" s="339"/>
      <c r="S4" s="339"/>
    </row>
    <row r="5" spans="1:20" s="1" customFormat="1" ht="16.95" customHeight="1">
      <c r="A5" s="34" t="s">
        <v>16</v>
      </c>
    </row>
    <row r="6" spans="1:20" s="1" customFormat="1" ht="16.5" customHeight="1" thickBot="1"/>
    <row r="7" spans="1:20" s="1" customFormat="1" ht="19.2" customHeight="1">
      <c r="A7" s="315" t="s">
        <v>7</v>
      </c>
      <c r="B7" s="316"/>
      <c r="C7" s="22" t="s">
        <v>6</v>
      </c>
      <c r="D7" s="282" t="s">
        <v>178</v>
      </c>
      <c r="E7" s="283"/>
      <c r="F7" s="284"/>
      <c r="G7" s="284"/>
      <c r="H7" s="284"/>
      <c r="I7" s="284"/>
      <c r="J7" s="284"/>
      <c r="K7" s="284"/>
      <c r="L7" s="284"/>
      <c r="M7" s="284"/>
      <c r="N7" s="284"/>
      <c r="O7" s="284"/>
      <c r="P7" s="284"/>
      <c r="Q7" s="284"/>
      <c r="R7" s="284"/>
      <c r="S7" s="285"/>
    </row>
    <row r="8" spans="1:20" s="1" customFormat="1" ht="34.950000000000003" customHeight="1" thickBot="1">
      <c r="A8" s="317"/>
      <c r="B8" s="318"/>
      <c r="C8" s="23" t="s">
        <v>2</v>
      </c>
      <c r="D8" s="286" t="s">
        <v>179</v>
      </c>
      <c r="E8" s="287"/>
      <c r="F8" s="288"/>
      <c r="G8" s="288"/>
      <c r="H8" s="288"/>
      <c r="I8" s="288"/>
      <c r="J8" s="288"/>
      <c r="K8" s="288"/>
      <c r="L8" s="288"/>
      <c r="M8" s="288"/>
      <c r="N8" s="288"/>
      <c r="O8" s="288"/>
      <c r="P8" s="288"/>
      <c r="Q8" s="288"/>
      <c r="R8" s="288"/>
      <c r="S8" s="289"/>
    </row>
    <row r="9" spans="1:20" s="1" customFormat="1" ht="18.45" customHeight="1">
      <c r="A9" s="317"/>
      <c r="B9" s="318"/>
      <c r="C9" s="24" t="s">
        <v>6</v>
      </c>
      <c r="D9" s="290" t="s">
        <v>188</v>
      </c>
      <c r="E9" s="290"/>
      <c r="F9" s="291"/>
      <c r="G9" s="291"/>
      <c r="H9" s="291"/>
      <c r="I9" s="291"/>
      <c r="J9" s="291"/>
      <c r="K9" s="291"/>
      <c r="L9" s="291"/>
      <c r="M9" s="291"/>
      <c r="N9" s="291"/>
      <c r="O9" s="291"/>
      <c r="P9" s="291"/>
      <c r="Q9" s="291"/>
      <c r="R9" s="291"/>
      <c r="S9" s="292"/>
    </row>
    <row r="10" spans="1:20" s="1" customFormat="1" ht="18.45" customHeight="1">
      <c r="A10" s="317"/>
      <c r="B10" s="318"/>
      <c r="C10" s="23" t="s">
        <v>5</v>
      </c>
      <c r="D10" s="293" t="s">
        <v>180</v>
      </c>
      <c r="E10" s="294"/>
      <c r="F10" s="295"/>
      <c r="G10" s="295"/>
      <c r="H10" s="295"/>
      <c r="I10" s="295"/>
      <c r="J10" s="295"/>
      <c r="K10" s="295"/>
      <c r="L10" s="295"/>
      <c r="M10" s="295"/>
      <c r="N10" s="295"/>
      <c r="O10" s="295"/>
      <c r="P10" s="295"/>
      <c r="Q10" s="295"/>
      <c r="R10" s="295"/>
      <c r="S10" s="296"/>
    </row>
    <row r="11" spans="1:20" s="1" customFormat="1" ht="18.45" customHeight="1">
      <c r="A11" s="317"/>
      <c r="B11" s="318"/>
      <c r="C11" s="25" t="s">
        <v>4</v>
      </c>
      <c r="D11" s="294"/>
      <c r="E11" s="294"/>
      <c r="F11" s="295"/>
      <c r="G11" s="295"/>
      <c r="H11" s="295"/>
      <c r="I11" s="295"/>
      <c r="J11" s="295"/>
      <c r="K11" s="295"/>
      <c r="L11" s="295"/>
      <c r="M11" s="295"/>
      <c r="N11" s="295"/>
      <c r="O11" s="295"/>
      <c r="P11" s="295"/>
      <c r="Q11" s="295"/>
      <c r="R11" s="295"/>
      <c r="S11" s="296"/>
    </row>
    <row r="12" spans="1:20" s="1" customFormat="1" ht="18.45" customHeight="1" thickBot="1">
      <c r="A12" s="317"/>
      <c r="B12" s="318"/>
      <c r="C12" s="26" t="s">
        <v>3</v>
      </c>
      <c r="D12" s="297"/>
      <c r="E12" s="297"/>
      <c r="F12" s="298"/>
      <c r="G12" s="298"/>
      <c r="H12" s="298"/>
      <c r="I12" s="298"/>
      <c r="J12" s="298"/>
      <c r="K12" s="298"/>
      <c r="L12" s="298"/>
      <c r="M12" s="298"/>
      <c r="N12" s="298"/>
      <c r="O12" s="298"/>
      <c r="P12" s="298"/>
      <c r="Q12" s="298"/>
      <c r="R12" s="298"/>
      <c r="S12" s="299"/>
    </row>
    <row r="13" spans="1:20" s="1" customFormat="1" ht="28.5" customHeight="1">
      <c r="A13" s="317"/>
      <c r="B13" s="318"/>
      <c r="C13" s="300" t="s">
        <v>187</v>
      </c>
      <c r="D13" s="185" t="s">
        <v>269</v>
      </c>
      <c r="E13" s="393" t="s">
        <v>270</v>
      </c>
      <c r="F13" s="394"/>
      <c r="G13" s="394"/>
      <c r="H13" s="394"/>
      <c r="I13" s="394"/>
      <c r="J13" s="395"/>
      <c r="K13" s="188" t="s">
        <v>271</v>
      </c>
      <c r="L13" s="188"/>
      <c r="M13" s="188"/>
      <c r="N13" s="189" t="s">
        <v>272</v>
      </c>
      <c r="O13" s="189"/>
      <c r="P13" s="190" t="s">
        <v>273</v>
      </c>
      <c r="Q13" s="190"/>
      <c r="R13" s="189" t="s">
        <v>272</v>
      </c>
      <c r="S13" s="191"/>
    </row>
    <row r="14" spans="1:20" s="1" customFormat="1" ht="40.200000000000003" customHeight="1" thickBot="1">
      <c r="A14" s="317"/>
      <c r="B14" s="318"/>
      <c r="C14" s="301"/>
      <c r="D14" s="302" t="s">
        <v>182</v>
      </c>
      <c r="E14" s="303"/>
      <c r="F14" s="304"/>
      <c r="G14" s="304"/>
      <c r="H14" s="304"/>
      <c r="I14" s="304"/>
      <c r="J14" s="304"/>
      <c r="K14" s="305"/>
      <c r="L14" s="305"/>
      <c r="M14" s="305"/>
      <c r="N14" s="305"/>
      <c r="O14" s="304"/>
      <c r="P14" s="304"/>
      <c r="Q14" s="304"/>
      <c r="R14" s="304"/>
      <c r="S14" s="306"/>
    </row>
    <row r="15" spans="1:20" s="1" customFormat="1" ht="45.6" customHeight="1" thickBot="1">
      <c r="A15" s="317"/>
      <c r="B15" s="318"/>
      <c r="C15" s="27" t="s">
        <v>109</v>
      </c>
      <c r="D15" s="307" t="s">
        <v>72</v>
      </c>
      <c r="E15" s="308"/>
      <c r="F15" s="308"/>
      <c r="G15" s="308"/>
      <c r="H15" s="308"/>
      <c r="I15" s="308"/>
      <c r="J15" s="308"/>
      <c r="K15" s="308"/>
      <c r="L15" s="308"/>
      <c r="M15" s="308"/>
      <c r="N15" s="308"/>
      <c r="O15" s="308"/>
      <c r="P15" s="308"/>
      <c r="Q15" s="308"/>
      <c r="R15" s="308"/>
      <c r="S15" s="309"/>
    </row>
    <row r="16" spans="1:20" s="1" customFormat="1" ht="20.399999999999999" customHeight="1">
      <c r="A16" s="317"/>
      <c r="B16" s="318"/>
      <c r="C16" s="24" t="s">
        <v>6</v>
      </c>
      <c r="D16" s="321" t="s">
        <v>253</v>
      </c>
      <c r="E16" s="322"/>
      <c r="F16" s="322"/>
      <c r="G16" s="322"/>
      <c r="H16" s="322"/>
      <c r="I16" s="322"/>
      <c r="J16" s="322"/>
      <c r="K16" s="322"/>
      <c r="L16" s="322"/>
      <c r="M16" s="322"/>
      <c r="N16" s="322"/>
      <c r="O16" s="322"/>
      <c r="P16" s="322"/>
      <c r="Q16" s="322"/>
      <c r="R16" s="322"/>
      <c r="S16" s="323"/>
    </row>
    <row r="17" spans="1:19" s="1" customFormat="1" ht="33" customHeight="1" thickBot="1">
      <c r="A17" s="317"/>
      <c r="B17" s="318"/>
      <c r="C17" s="27" t="s">
        <v>68</v>
      </c>
      <c r="D17" s="310" t="s">
        <v>252</v>
      </c>
      <c r="E17" s="311"/>
      <c r="F17" s="311"/>
      <c r="G17" s="311"/>
      <c r="H17" s="311"/>
      <c r="I17" s="311"/>
      <c r="J17" s="311"/>
      <c r="K17" s="311"/>
      <c r="L17" s="311"/>
      <c r="M17" s="311"/>
      <c r="N17" s="311"/>
      <c r="O17" s="311"/>
      <c r="P17" s="311"/>
      <c r="Q17" s="311"/>
      <c r="R17" s="311"/>
      <c r="S17" s="312"/>
    </row>
    <row r="18" spans="1:19" s="1" customFormat="1" ht="45.45" customHeight="1" thickBot="1">
      <c r="A18" s="317"/>
      <c r="B18" s="318"/>
      <c r="C18" s="179" t="s">
        <v>189</v>
      </c>
      <c r="D18" s="386" t="s">
        <v>251</v>
      </c>
      <c r="E18" s="387"/>
      <c r="F18" s="388"/>
      <c r="G18" s="343" t="s">
        <v>190</v>
      </c>
      <c r="H18" s="389"/>
      <c r="I18" s="389"/>
      <c r="J18" s="344"/>
      <c r="K18" s="340" t="s">
        <v>254</v>
      </c>
      <c r="L18" s="341"/>
      <c r="M18" s="341"/>
      <c r="N18" s="342"/>
      <c r="O18" s="343" t="s">
        <v>191</v>
      </c>
      <c r="P18" s="344"/>
      <c r="Q18" s="345"/>
      <c r="R18" s="346"/>
      <c r="S18" s="347"/>
    </row>
    <row r="19" spans="1:19" s="1" customFormat="1" ht="28.5" customHeight="1">
      <c r="A19" s="317"/>
      <c r="B19" s="318"/>
      <c r="C19" s="300" t="s">
        <v>110</v>
      </c>
      <c r="D19" s="132" t="s">
        <v>0</v>
      </c>
      <c r="E19" s="408" t="s">
        <v>181</v>
      </c>
      <c r="F19" s="409"/>
      <c r="G19" s="409"/>
      <c r="H19" s="409"/>
      <c r="I19" s="409"/>
      <c r="J19" s="409"/>
      <c r="K19" s="324" t="s">
        <v>131</v>
      </c>
      <c r="L19" s="325"/>
      <c r="M19" s="325"/>
      <c r="N19" s="326"/>
      <c r="O19" s="313" t="s">
        <v>183</v>
      </c>
      <c r="P19" s="313"/>
      <c r="Q19" s="313"/>
      <c r="R19" s="314"/>
      <c r="S19" s="58" t="s">
        <v>139</v>
      </c>
    </row>
    <row r="20" spans="1:19" s="1" customFormat="1" ht="40.200000000000003" customHeight="1" thickBot="1">
      <c r="A20" s="317"/>
      <c r="B20" s="318"/>
      <c r="C20" s="301"/>
      <c r="D20" s="302" t="s">
        <v>182</v>
      </c>
      <c r="E20" s="303"/>
      <c r="F20" s="304"/>
      <c r="G20" s="304"/>
      <c r="H20" s="304"/>
      <c r="I20" s="304"/>
      <c r="J20" s="304"/>
      <c r="K20" s="305"/>
      <c r="L20" s="305"/>
      <c r="M20" s="305"/>
      <c r="N20" s="305"/>
      <c r="O20" s="304"/>
      <c r="P20" s="304"/>
      <c r="Q20" s="304"/>
      <c r="R20" s="304"/>
      <c r="S20" s="306"/>
    </row>
    <row r="21" spans="1:19" s="1" customFormat="1" ht="39" customHeight="1">
      <c r="A21" s="317"/>
      <c r="B21" s="318"/>
      <c r="C21" s="22" t="s">
        <v>1</v>
      </c>
      <c r="D21" s="327" t="s">
        <v>186</v>
      </c>
      <c r="E21" s="328"/>
      <c r="F21" s="328"/>
      <c r="G21" s="328"/>
      <c r="H21" s="328"/>
      <c r="I21" s="328"/>
      <c r="J21" s="329"/>
      <c r="K21" s="324" t="s">
        <v>156</v>
      </c>
      <c r="L21" s="325"/>
      <c r="M21" s="325"/>
      <c r="N21" s="326"/>
      <c r="O21" s="333" t="s">
        <v>184</v>
      </c>
      <c r="P21" s="334"/>
      <c r="Q21" s="334"/>
      <c r="R21" s="334"/>
      <c r="S21" s="335"/>
    </row>
    <row r="22" spans="1:19" s="1" customFormat="1" ht="39" customHeight="1" thickBot="1">
      <c r="A22" s="319"/>
      <c r="B22" s="320"/>
      <c r="C22" s="28" t="s">
        <v>136</v>
      </c>
      <c r="D22" s="330" t="s">
        <v>186</v>
      </c>
      <c r="E22" s="331"/>
      <c r="F22" s="331"/>
      <c r="G22" s="331"/>
      <c r="H22" s="331"/>
      <c r="I22" s="331"/>
      <c r="J22" s="332"/>
      <c r="K22" s="362" t="s">
        <v>137</v>
      </c>
      <c r="L22" s="363"/>
      <c r="M22" s="363"/>
      <c r="N22" s="364"/>
      <c r="O22" s="336" t="s">
        <v>185</v>
      </c>
      <c r="P22" s="337"/>
      <c r="Q22" s="337"/>
      <c r="R22" s="337"/>
      <c r="S22" s="338"/>
    </row>
    <row r="23" spans="1:19" s="1" customFormat="1" ht="116.4" customHeight="1" thickBot="1">
      <c r="A23" s="29"/>
      <c r="B23" s="29"/>
      <c r="C23" s="30"/>
      <c r="D23" s="174"/>
      <c r="E23" s="31"/>
      <c r="F23" s="31"/>
      <c r="G23" s="31"/>
      <c r="H23" s="31"/>
      <c r="I23" s="31"/>
      <c r="J23" s="31"/>
      <c r="K23" s="31"/>
      <c r="L23" s="31"/>
      <c r="M23" s="31"/>
      <c r="N23" s="31"/>
      <c r="O23" s="30"/>
      <c r="P23" s="31"/>
      <c r="Q23" s="17"/>
      <c r="R23" s="17"/>
      <c r="S23" s="17"/>
    </row>
    <row r="24" spans="1:19" s="1" customFormat="1" ht="16.2">
      <c r="A24" s="53" t="s">
        <v>34</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52" t="s">
        <v>80</v>
      </c>
      <c r="C25" s="352"/>
      <c r="D25" s="352"/>
      <c r="E25" s="352"/>
      <c r="F25" s="352"/>
      <c r="G25" s="352"/>
      <c r="H25" s="352"/>
      <c r="I25" s="352"/>
      <c r="J25" s="352"/>
      <c r="K25" s="352"/>
      <c r="L25" s="352"/>
      <c r="M25" s="352"/>
      <c r="N25" s="352"/>
      <c r="O25" s="352"/>
      <c r="P25" s="352"/>
      <c r="Q25" s="352"/>
      <c r="R25" s="352"/>
      <c r="S25" s="56"/>
    </row>
    <row r="26" spans="1:19" s="48" customFormat="1" ht="33.6" customHeight="1">
      <c r="A26" s="109"/>
      <c r="B26" s="108"/>
      <c r="C26" s="352" t="s">
        <v>62</v>
      </c>
      <c r="D26" s="352"/>
      <c r="E26" s="352"/>
      <c r="F26" s="352"/>
      <c r="G26" s="352"/>
      <c r="H26" s="352"/>
      <c r="I26" s="352"/>
      <c r="J26" s="352"/>
      <c r="K26" s="352"/>
      <c r="L26" s="352"/>
      <c r="M26" s="352"/>
      <c r="N26" s="352"/>
      <c r="O26" s="352"/>
      <c r="P26" s="352"/>
      <c r="Q26" s="352"/>
      <c r="R26" s="352"/>
      <c r="S26" s="57"/>
    </row>
    <row r="27" spans="1:19" s="34" customFormat="1" ht="33.6" customHeight="1">
      <c r="A27" s="55"/>
      <c r="B27" s="83"/>
      <c r="C27" s="35" t="s">
        <v>150</v>
      </c>
      <c r="D27" s="39"/>
      <c r="E27" s="39"/>
      <c r="F27" s="39"/>
      <c r="G27" s="39"/>
      <c r="H27" s="39"/>
      <c r="I27" s="39"/>
      <c r="J27" s="39"/>
      <c r="K27" s="39"/>
      <c r="L27" s="39"/>
      <c r="M27" s="39"/>
      <c r="N27" s="39"/>
      <c r="O27" s="39"/>
      <c r="P27" s="39"/>
      <c r="Q27" s="39"/>
      <c r="R27" s="39"/>
      <c r="S27" s="61"/>
    </row>
    <row r="28" spans="1:19" s="48" customFormat="1" ht="33.6" customHeight="1">
      <c r="A28" s="109"/>
      <c r="B28" s="108"/>
      <c r="C28" s="352" t="s">
        <v>63</v>
      </c>
      <c r="D28" s="352"/>
      <c r="E28" s="352"/>
      <c r="F28" s="352"/>
      <c r="G28" s="352"/>
      <c r="H28" s="352"/>
      <c r="I28" s="352"/>
      <c r="J28" s="352"/>
      <c r="K28" s="352"/>
      <c r="L28" s="352"/>
      <c r="M28" s="352"/>
      <c r="N28" s="352"/>
      <c r="O28" s="352"/>
      <c r="P28" s="352"/>
      <c r="Q28" s="352"/>
      <c r="R28" s="352"/>
      <c r="S28" s="353"/>
    </row>
    <row r="29" spans="1:19" s="48" customFormat="1" ht="33.6" customHeight="1">
      <c r="A29" s="109"/>
      <c r="B29" s="108"/>
      <c r="C29" s="352" t="s">
        <v>35</v>
      </c>
      <c r="D29" s="352"/>
      <c r="E29" s="352"/>
      <c r="F29" s="352"/>
      <c r="G29" s="352"/>
      <c r="H29" s="352"/>
      <c r="I29" s="352"/>
      <c r="J29" s="352"/>
      <c r="K29" s="352"/>
      <c r="L29" s="352"/>
      <c r="M29" s="352"/>
      <c r="N29" s="352"/>
      <c r="O29" s="352"/>
      <c r="P29" s="352"/>
      <c r="Q29" s="352"/>
      <c r="R29" s="352"/>
      <c r="S29" s="57"/>
    </row>
    <row r="30" spans="1:19" s="48" customFormat="1" ht="33.6" customHeight="1">
      <c r="A30" s="109"/>
      <c r="B30" s="108"/>
      <c r="C30" s="352" t="s">
        <v>36</v>
      </c>
      <c r="D30" s="352"/>
      <c r="E30" s="352"/>
      <c r="F30" s="352"/>
      <c r="G30" s="352"/>
      <c r="H30" s="352"/>
      <c r="I30" s="352"/>
      <c r="J30" s="352"/>
      <c r="K30" s="352"/>
      <c r="L30" s="352"/>
      <c r="M30" s="352"/>
      <c r="N30" s="352"/>
      <c r="O30" s="352"/>
      <c r="P30" s="352"/>
      <c r="Q30" s="352"/>
      <c r="R30" s="352"/>
      <c r="S30" s="57"/>
    </row>
    <row r="31" spans="1:19" s="48" customFormat="1" ht="99.6" customHeight="1" thickBot="1">
      <c r="A31" s="110"/>
      <c r="B31" s="111"/>
      <c r="C31" s="354" t="s">
        <v>37</v>
      </c>
      <c r="D31" s="354"/>
      <c r="E31" s="354"/>
      <c r="F31" s="354"/>
      <c r="G31" s="354"/>
      <c r="H31" s="354"/>
      <c r="I31" s="354"/>
      <c r="J31" s="354"/>
      <c r="K31" s="354"/>
      <c r="L31" s="354"/>
      <c r="M31" s="354"/>
      <c r="N31" s="354"/>
      <c r="O31" s="354"/>
      <c r="P31" s="354"/>
      <c r="Q31" s="354"/>
      <c r="R31" s="354"/>
      <c r="S31" s="355"/>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67" t="s">
        <v>40</v>
      </c>
      <c r="B33" s="368"/>
      <c r="C33" s="368"/>
      <c r="D33" s="368"/>
      <c r="E33" s="368"/>
      <c r="F33" s="368"/>
      <c r="G33" s="368"/>
      <c r="H33" s="368"/>
      <c r="I33" s="368"/>
      <c r="J33" s="368"/>
      <c r="K33" s="368"/>
      <c r="L33" s="368"/>
      <c r="M33" s="368"/>
      <c r="N33" s="368"/>
      <c r="O33" s="368"/>
      <c r="P33" s="368"/>
      <c r="Q33" s="368"/>
      <c r="R33" s="368"/>
      <c r="S33" s="369"/>
    </row>
    <row r="34" spans="1:21" s="34" customFormat="1" ht="24" customHeight="1" thickBot="1">
      <c r="A34" s="206" t="s">
        <v>84</v>
      </c>
      <c r="B34" s="207"/>
      <c r="C34" s="207"/>
      <c r="D34" s="207"/>
      <c r="E34" s="207"/>
      <c r="F34" s="207"/>
      <c r="G34" s="207"/>
      <c r="H34" s="207"/>
      <c r="I34" s="207"/>
      <c r="J34" s="207"/>
      <c r="K34" s="207"/>
      <c r="L34" s="207"/>
      <c r="M34" s="207"/>
      <c r="N34" s="207"/>
      <c r="O34" s="207"/>
      <c r="P34" s="207"/>
      <c r="Q34" s="207"/>
      <c r="R34" s="207"/>
      <c r="S34" s="208"/>
    </row>
    <row r="35" spans="1:21" s="20" customFormat="1" ht="20.399999999999999" customHeight="1">
      <c r="A35" s="71"/>
      <c r="B35" s="234" t="s">
        <v>140</v>
      </c>
      <c r="C35" s="234"/>
      <c r="D35" s="234"/>
      <c r="E35" s="234"/>
      <c r="F35" s="234"/>
      <c r="G35" s="234"/>
      <c r="H35" s="234"/>
      <c r="I35" s="234"/>
      <c r="J35" s="234"/>
      <c r="K35" s="234"/>
      <c r="L35" s="234"/>
      <c r="M35" s="234"/>
      <c r="N35" s="234"/>
      <c r="O35" s="234"/>
      <c r="P35" s="234"/>
      <c r="Q35" s="234"/>
      <c r="R35" s="234"/>
      <c r="S35" s="235"/>
    </row>
    <row r="36" spans="1:21" s="20" customFormat="1" ht="20.399999999999999" customHeight="1">
      <c r="A36" s="71"/>
      <c r="B36" s="236"/>
      <c r="C36" s="236"/>
      <c r="D36" s="236"/>
      <c r="E36" s="236"/>
      <c r="F36" s="236"/>
      <c r="G36" s="236"/>
      <c r="H36" s="236"/>
      <c r="I36" s="236"/>
      <c r="J36" s="236"/>
      <c r="K36" s="236"/>
      <c r="L36" s="236"/>
      <c r="M36" s="236"/>
      <c r="N36" s="236"/>
      <c r="O36" s="236"/>
      <c r="P36" s="236"/>
      <c r="Q36" s="236"/>
      <c r="R36" s="236"/>
      <c r="S36" s="237"/>
    </row>
    <row r="37" spans="1:21" s="20" customFormat="1" ht="33.6" customHeight="1">
      <c r="A37" s="71"/>
      <c r="B37" s="238" t="s">
        <v>122</v>
      </c>
      <c r="C37" s="238"/>
      <c r="D37" s="238"/>
      <c r="E37" s="238"/>
      <c r="F37" s="238"/>
      <c r="G37" s="238"/>
      <c r="H37" s="238"/>
      <c r="I37" s="238"/>
      <c r="J37" s="238"/>
      <c r="K37" s="238"/>
      <c r="L37" s="238"/>
      <c r="M37" s="238"/>
      <c r="N37" s="238"/>
      <c r="O37" s="238"/>
      <c r="P37" s="238"/>
      <c r="Q37" s="238"/>
      <c r="R37" s="238"/>
      <c r="S37" s="239"/>
    </row>
    <row r="38" spans="1:21" s="1" customFormat="1" ht="20.399999999999999" customHeight="1" thickBot="1">
      <c r="A38" s="70" t="s">
        <v>73</v>
      </c>
      <c r="B38" s="49"/>
      <c r="C38" s="13"/>
      <c r="D38" s="3"/>
      <c r="E38" s="3"/>
      <c r="F38" s="3"/>
      <c r="G38" s="3"/>
      <c r="H38" s="3"/>
      <c r="I38" s="3"/>
      <c r="J38" s="3"/>
      <c r="K38" s="3"/>
      <c r="L38" s="3"/>
      <c r="M38" s="3"/>
      <c r="N38" s="3"/>
      <c r="O38" s="2"/>
      <c r="P38" s="3"/>
      <c r="Q38" s="3"/>
      <c r="R38" s="3"/>
      <c r="S38" s="63"/>
    </row>
    <row r="39" spans="1:21" s="1" customFormat="1" ht="102.45" customHeight="1" thickBot="1">
      <c r="A39" s="72"/>
      <c r="B39" s="192" t="s">
        <v>116</v>
      </c>
      <c r="C39" s="215"/>
      <c r="D39" s="193"/>
      <c r="E39" s="209" t="s">
        <v>117</v>
      </c>
      <c r="F39" s="210"/>
      <c r="G39" s="211"/>
      <c r="H39" s="192" t="s">
        <v>118</v>
      </c>
      <c r="I39" s="215"/>
      <c r="J39" s="193"/>
      <c r="K39" s="209" t="s">
        <v>119</v>
      </c>
      <c r="L39" s="210"/>
      <c r="M39" s="211"/>
      <c r="N39" s="37" t="s">
        <v>120</v>
      </c>
      <c r="O39" s="192" t="s">
        <v>121</v>
      </c>
      <c r="P39" s="193"/>
      <c r="Q39" s="142" t="s">
        <v>138</v>
      </c>
      <c r="R39" s="12"/>
      <c r="S39" s="165"/>
    </row>
    <row r="40" spans="1:21" s="1" customFormat="1" ht="22.2" customHeight="1">
      <c r="A40" s="72"/>
      <c r="B40" s="379" t="s">
        <v>275</v>
      </c>
      <c r="C40" s="380"/>
      <c r="D40" s="381"/>
      <c r="E40" s="375">
        <v>60</v>
      </c>
      <c r="F40" s="376"/>
      <c r="G40" s="128" t="str">
        <f>IFERROR(VLOOKUP(B40,光熱費支援金基準額!C:E,2,FALSE),"")</f>
        <v>人</v>
      </c>
      <c r="H40" s="359">
        <f>IFERROR(VLOOKUP(B40,光熱費支援金基準額!C:E,3,FALSE),"")</f>
        <v>7000</v>
      </c>
      <c r="I40" s="360"/>
      <c r="J40" s="361"/>
      <c r="K40" s="372"/>
      <c r="L40" s="373"/>
      <c r="M40" s="374"/>
      <c r="N40" s="130" t="str">
        <f>IFERROR(VLOOKUP(K40,光熱費支援金基準額!F:G,2,FALSE)," ")</f>
        <v xml:space="preserve"> </v>
      </c>
      <c r="O40" s="164">
        <f>IFERROR(IF(ISNUMBER(E40),E40,1)*H40+SUBSTITUTE(N40," ",0),"")</f>
        <v>420000</v>
      </c>
      <c r="P40" s="44" t="s">
        <v>15</v>
      </c>
      <c r="Q40" s="176">
        <v>10</v>
      </c>
      <c r="R40" s="12"/>
      <c r="S40" s="165"/>
    </row>
    <row r="41" spans="1:21" s="1" customFormat="1" ht="22.2" customHeight="1" thickBot="1">
      <c r="A41" s="72"/>
      <c r="B41" s="390"/>
      <c r="C41" s="391"/>
      <c r="D41" s="392"/>
      <c r="E41" s="377"/>
      <c r="F41" s="378"/>
      <c r="G41" s="129" t="str">
        <f>IFERROR(VLOOKUP(B41,光熱費支援金基準額!C:E,2,FALSE),"")</f>
        <v/>
      </c>
      <c r="H41" s="382" t="str">
        <f>IFERROR(VLOOKUP(B41,光熱費支援金基準額!C:E,3,FALSE),"")</f>
        <v/>
      </c>
      <c r="I41" s="383"/>
      <c r="J41" s="384"/>
      <c r="K41" s="212"/>
      <c r="L41" s="213"/>
      <c r="M41" s="214"/>
      <c r="N41" s="131" t="str">
        <f>IFERROR(VLOOKUP(K41,光熱費支援金基準額!F:G,2,FALSE)," ")</f>
        <v xml:space="preserve"> </v>
      </c>
      <c r="O41" s="116" t="str">
        <f t="shared" ref="O41" si="0">IFERROR(IF(ISNUMBER(E41),E41,1)*H41+SUBSTITUTE(N41," ",0),"")</f>
        <v/>
      </c>
      <c r="P41" s="45" t="s">
        <v>15</v>
      </c>
      <c r="Q41" s="121"/>
      <c r="R41" s="11"/>
      <c r="S41" s="165"/>
      <c r="U41" s="4"/>
    </row>
    <row r="42" spans="1:21" s="1" customFormat="1" ht="22.95" customHeight="1" thickBot="1">
      <c r="A42" s="72"/>
      <c r="B42" s="126" t="s">
        <v>115</v>
      </c>
      <c r="C42" s="126"/>
      <c r="D42" s="127"/>
      <c r="E42" s="356">
        <f>SUM(O40:O41)</f>
        <v>420000</v>
      </c>
      <c r="F42" s="357"/>
      <c r="G42" s="357"/>
      <c r="H42" s="357"/>
      <c r="I42" s="358"/>
      <c r="J42" s="106" t="s">
        <v>15</v>
      </c>
      <c r="K42" s="38"/>
      <c r="L42" s="38"/>
      <c r="M42" s="38"/>
      <c r="N42" s="38"/>
      <c r="O42" s="38"/>
      <c r="P42" s="38"/>
      <c r="Q42" s="49"/>
      <c r="R42" s="49"/>
      <c r="S42" s="47"/>
    </row>
    <row r="43" spans="1:21" s="1" customFormat="1" ht="18" customHeight="1">
      <c r="A43" s="73"/>
      <c r="B43" s="19" t="s">
        <v>151</v>
      </c>
      <c r="C43" s="74"/>
      <c r="D43" s="5"/>
      <c r="E43" s="5"/>
      <c r="F43" s="5"/>
      <c r="G43" s="5"/>
      <c r="H43" s="5"/>
      <c r="I43" s="5"/>
      <c r="J43" s="5"/>
      <c r="K43" s="14"/>
      <c r="L43" s="14"/>
      <c r="M43" s="14"/>
      <c r="N43" s="14"/>
      <c r="O43" s="14"/>
      <c r="P43" s="14"/>
      <c r="Q43" s="49"/>
      <c r="R43" s="49"/>
      <c r="S43" s="47"/>
    </row>
    <row r="44" spans="1:21" s="1" customFormat="1" ht="9" customHeight="1">
      <c r="A44" s="75"/>
      <c r="B44" s="14"/>
      <c r="C44" s="74"/>
      <c r="D44" s="14"/>
      <c r="E44" s="14"/>
      <c r="F44" s="14"/>
      <c r="G44" s="14"/>
      <c r="H44" s="14"/>
      <c r="I44" s="14"/>
      <c r="J44" s="14"/>
      <c r="K44" s="14"/>
      <c r="L44" s="14"/>
      <c r="M44" s="14"/>
      <c r="N44" s="14"/>
      <c r="O44" s="14"/>
      <c r="P44" s="14"/>
      <c r="Q44" s="49"/>
      <c r="R44" s="49"/>
      <c r="S44" s="47"/>
    </row>
    <row r="45" spans="1:21" s="1" customFormat="1" ht="21" customHeight="1" thickBot="1">
      <c r="A45" s="75"/>
      <c r="B45" s="17" t="s">
        <v>60</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5"/>
      <c r="B46" s="216" t="s">
        <v>54</v>
      </c>
      <c r="C46" s="217"/>
      <c r="D46" s="12"/>
      <c r="E46" s="49"/>
      <c r="F46" s="49"/>
      <c r="G46" s="49"/>
      <c r="H46" s="49"/>
      <c r="I46" s="49"/>
      <c r="J46" s="49"/>
      <c r="K46" s="49"/>
      <c r="L46" s="49"/>
      <c r="M46" s="49"/>
      <c r="N46" s="49"/>
      <c r="O46" s="49"/>
      <c r="P46" s="49"/>
      <c r="Q46" s="49"/>
      <c r="R46" s="49"/>
      <c r="S46" s="47"/>
    </row>
    <row r="47" spans="1:21" s="1" customFormat="1" ht="21" customHeight="1" thickBot="1">
      <c r="A47" s="75"/>
      <c r="B47" s="218"/>
      <c r="C47" s="219"/>
      <c r="D47" s="12"/>
      <c r="E47" s="49"/>
      <c r="F47" s="49"/>
      <c r="G47" s="49"/>
      <c r="H47" s="49"/>
      <c r="I47" s="49"/>
      <c r="J47" s="49"/>
      <c r="K47" s="49"/>
      <c r="L47" s="49"/>
      <c r="M47" s="49"/>
      <c r="N47" s="49"/>
      <c r="O47" s="49"/>
      <c r="P47" s="49"/>
      <c r="Q47" s="49"/>
      <c r="R47" s="49"/>
      <c r="S47" s="47"/>
    </row>
    <row r="48" spans="1:21" s="1" customFormat="1" ht="21" customHeight="1" thickBot="1">
      <c r="A48" s="75"/>
      <c r="B48" s="17" t="s">
        <v>142</v>
      </c>
      <c r="C48" s="38"/>
      <c r="D48" s="17"/>
      <c r="E48" s="17"/>
      <c r="F48" s="17"/>
      <c r="G48" s="17"/>
      <c r="H48" s="17"/>
      <c r="I48" s="17"/>
      <c r="J48" s="17"/>
      <c r="K48" s="17"/>
      <c r="L48" s="17"/>
      <c r="M48" s="17"/>
      <c r="N48" s="17"/>
      <c r="O48" s="17"/>
      <c r="P48" s="17"/>
      <c r="Q48" s="49"/>
      <c r="R48" s="49"/>
      <c r="S48" s="47"/>
    </row>
    <row r="49" spans="1:21" s="1" customFormat="1" ht="21" customHeight="1" thickBot="1">
      <c r="A49" s="75"/>
      <c r="B49" s="216" t="s">
        <v>143</v>
      </c>
      <c r="C49" s="217"/>
      <c r="D49" s="370" t="s">
        <v>123</v>
      </c>
      <c r="E49" s="370"/>
      <c r="F49" s="370"/>
      <c r="G49" s="217"/>
      <c r="H49" s="17"/>
      <c r="I49" s="17"/>
      <c r="J49" s="17"/>
      <c r="K49" s="17"/>
      <c r="L49" s="12"/>
      <c r="M49" s="49"/>
      <c r="N49" s="49"/>
      <c r="O49" s="49"/>
      <c r="P49" s="49"/>
      <c r="Q49" s="49"/>
      <c r="R49" s="49"/>
      <c r="S49" s="47"/>
    </row>
    <row r="50" spans="1:21" s="1" customFormat="1" ht="21" customHeight="1" thickBot="1">
      <c r="A50" s="75"/>
      <c r="B50" s="218"/>
      <c r="C50" s="219"/>
      <c r="D50" s="371"/>
      <c r="E50" s="371"/>
      <c r="F50" s="371"/>
      <c r="G50" s="219"/>
      <c r="H50" s="17"/>
      <c r="I50" s="17"/>
      <c r="J50" s="17"/>
      <c r="K50" s="17"/>
      <c r="L50" s="12"/>
      <c r="M50" s="49"/>
      <c r="N50" s="49"/>
      <c r="O50" s="49"/>
      <c r="P50" s="49"/>
      <c r="Q50" s="49"/>
      <c r="R50" s="49"/>
      <c r="S50" s="47"/>
    </row>
    <row r="51" spans="1:21" s="1" customFormat="1" ht="14.4" customHeight="1">
      <c r="A51" s="75"/>
      <c r="B51" s="17"/>
      <c r="C51" s="38"/>
      <c r="D51" s="17"/>
      <c r="E51" s="17"/>
      <c r="F51" s="17"/>
      <c r="G51" s="17"/>
      <c r="H51" s="17"/>
      <c r="I51" s="17"/>
      <c r="J51" s="17"/>
      <c r="K51" s="17"/>
      <c r="L51" s="17"/>
      <c r="M51" s="17"/>
      <c r="N51" s="17"/>
      <c r="O51" s="17"/>
      <c r="P51" s="17"/>
      <c r="Q51" s="17"/>
      <c r="R51" s="17"/>
      <c r="S51" s="42"/>
      <c r="T51" s="11"/>
      <c r="U51" s="12"/>
    </row>
    <row r="52" spans="1:21" s="1" customFormat="1" ht="21" customHeight="1" thickBot="1">
      <c r="A52" s="75"/>
      <c r="B52" s="17" t="s">
        <v>268</v>
      </c>
      <c r="C52" s="38"/>
      <c r="D52" s="17"/>
      <c r="E52" s="17"/>
      <c r="F52" s="17"/>
      <c r="G52" s="17"/>
      <c r="H52" s="17"/>
      <c r="I52" s="17"/>
      <c r="J52" s="17"/>
      <c r="K52" s="17"/>
      <c r="L52" s="17"/>
      <c r="M52" s="17"/>
      <c r="N52" s="17"/>
      <c r="O52" s="17"/>
      <c r="P52" s="17"/>
      <c r="Q52" s="17"/>
      <c r="R52" s="17"/>
      <c r="S52" s="42"/>
      <c r="T52" s="11"/>
      <c r="U52" s="12"/>
    </row>
    <row r="53" spans="1:21" s="1" customFormat="1" ht="21" customHeight="1" thickBot="1">
      <c r="A53" s="75"/>
      <c r="B53" s="216" t="s">
        <v>87</v>
      </c>
      <c r="C53" s="217"/>
      <c r="D53" s="12"/>
      <c r="E53" s="49"/>
      <c r="F53" s="49"/>
      <c r="G53" s="49"/>
      <c r="H53" s="49"/>
      <c r="I53" s="49"/>
      <c r="J53" s="49"/>
      <c r="K53" s="49"/>
      <c r="L53" s="49"/>
      <c r="M53" s="49"/>
      <c r="N53" s="49"/>
      <c r="O53" s="49"/>
      <c r="P53" s="49"/>
      <c r="Q53" s="49"/>
      <c r="R53" s="49"/>
      <c r="S53" s="47"/>
    </row>
    <row r="54" spans="1:21" s="1" customFormat="1" ht="21" customHeight="1" thickBot="1">
      <c r="A54" s="75"/>
      <c r="B54" s="233"/>
      <c r="C54" s="233"/>
      <c r="D54" s="12"/>
      <c r="E54" s="49"/>
      <c r="F54" s="49"/>
      <c r="G54" s="49"/>
      <c r="H54" s="49"/>
      <c r="I54" s="49"/>
      <c r="J54" s="49"/>
      <c r="K54" s="49"/>
      <c r="L54" s="49"/>
      <c r="M54" s="49"/>
      <c r="N54" s="49"/>
      <c r="O54" s="49"/>
      <c r="P54" s="49"/>
      <c r="Q54" s="49"/>
      <c r="R54" s="49"/>
      <c r="S54" s="47"/>
    </row>
    <row r="55" spans="1:21" s="1" customFormat="1" ht="21" customHeight="1" thickBot="1">
      <c r="A55" s="75"/>
      <c r="B55" s="17" t="s">
        <v>192</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5"/>
      <c r="B56" s="192" t="s">
        <v>124</v>
      </c>
      <c r="C56" s="193"/>
      <c r="D56" s="194" t="s">
        <v>125</v>
      </c>
      <c r="E56" s="194"/>
      <c r="F56" s="11"/>
      <c r="G56" s="12"/>
      <c r="H56" s="49"/>
      <c r="I56" s="49"/>
      <c r="J56" s="49"/>
      <c r="K56" s="49"/>
      <c r="L56" s="49"/>
      <c r="M56" s="49"/>
      <c r="N56" s="49"/>
      <c r="O56" s="49"/>
      <c r="S56" s="47"/>
    </row>
    <row r="57" spans="1:21" s="1" customFormat="1" ht="21" customHeight="1">
      <c r="A57" s="75"/>
      <c r="B57" s="195"/>
      <c r="C57" s="196"/>
      <c r="D57" s="197"/>
      <c r="E57" s="198"/>
      <c r="F57" s="11"/>
      <c r="G57" s="12"/>
      <c r="H57" s="49"/>
      <c r="I57" s="49"/>
      <c r="J57" s="49"/>
      <c r="K57" s="49"/>
      <c r="L57" s="49"/>
      <c r="M57" s="49"/>
      <c r="N57" s="49"/>
      <c r="O57" s="49"/>
      <c r="S57" s="47"/>
    </row>
    <row r="58" spans="1:21" s="1" customFormat="1" ht="21" customHeight="1">
      <c r="A58" s="75"/>
      <c r="B58" s="199"/>
      <c r="C58" s="200"/>
      <c r="D58" s="201"/>
      <c r="E58" s="202"/>
      <c r="F58" s="11"/>
      <c r="G58" s="12"/>
      <c r="H58" s="49"/>
      <c r="I58" s="49"/>
      <c r="J58" s="49"/>
      <c r="K58" s="49"/>
      <c r="L58" s="49"/>
      <c r="M58" s="49"/>
      <c r="N58" s="49"/>
      <c r="O58" s="49"/>
      <c r="S58" s="47"/>
    </row>
    <row r="59" spans="1:21" s="1" customFormat="1" ht="21" customHeight="1">
      <c r="A59" s="75"/>
      <c r="B59" s="199"/>
      <c r="C59" s="200"/>
      <c r="D59" s="201"/>
      <c r="E59" s="202"/>
      <c r="F59" s="11"/>
      <c r="G59" s="12"/>
      <c r="H59" s="49"/>
      <c r="I59" s="49"/>
      <c r="J59" s="49"/>
      <c r="K59" s="49"/>
      <c r="L59" s="49"/>
      <c r="M59" s="49"/>
      <c r="N59" s="49"/>
      <c r="O59" s="49"/>
      <c r="S59" s="47"/>
    </row>
    <row r="60" spans="1:21" s="1" customFormat="1" ht="21" customHeight="1">
      <c r="A60" s="75"/>
      <c r="B60" s="199"/>
      <c r="C60" s="200"/>
      <c r="D60" s="201"/>
      <c r="E60" s="202"/>
      <c r="F60" s="11"/>
      <c r="G60" s="12"/>
      <c r="H60" s="49"/>
      <c r="I60" s="49"/>
      <c r="J60" s="49"/>
      <c r="K60" s="49"/>
      <c r="L60" s="49"/>
      <c r="M60" s="49"/>
      <c r="N60" s="49"/>
      <c r="O60" s="49"/>
      <c r="S60" s="47"/>
    </row>
    <row r="61" spans="1:21" s="1" customFormat="1" ht="21" customHeight="1">
      <c r="A61" s="75"/>
      <c r="B61" s="199"/>
      <c r="C61" s="200"/>
      <c r="D61" s="201"/>
      <c r="E61" s="202"/>
      <c r="F61" s="11"/>
      <c r="G61" s="12"/>
      <c r="H61" s="49"/>
      <c r="I61" s="49"/>
      <c r="J61" s="49"/>
      <c r="K61" s="49"/>
      <c r="L61" s="49"/>
      <c r="M61" s="49"/>
      <c r="N61" s="49"/>
      <c r="O61" s="49"/>
      <c r="S61" s="47"/>
    </row>
    <row r="62" spans="1:21" s="1" customFormat="1" ht="21" customHeight="1" thickBot="1">
      <c r="A62" s="75"/>
      <c r="B62" s="348"/>
      <c r="C62" s="349"/>
      <c r="D62" s="350"/>
      <c r="E62" s="351"/>
      <c r="F62" s="11"/>
      <c r="G62" s="12"/>
      <c r="H62" s="49"/>
      <c r="I62" s="49"/>
      <c r="J62" s="49"/>
      <c r="K62" s="49"/>
      <c r="L62" s="49"/>
      <c r="M62" s="49"/>
      <c r="N62" s="49"/>
      <c r="O62" s="49"/>
      <c r="S62" s="47"/>
    </row>
    <row r="63" spans="1:21" s="1" customFormat="1" ht="21" customHeight="1">
      <c r="A63" s="75"/>
      <c r="B63" s="17"/>
      <c r="C63" s="38"/>
      <c r="D63" s="17"/>
      <c r="E63" s="17"/>
      <c r="F63" s="17"/>
      <c r="G63" s="17"/>
      <c r="H63" s="17"/>
      <c r="I63" s="17"/>
      <c r="J63" s="17"/>
      <c r="K63" s="17"/>
      <c r="L63" s="17"/>
      <c r="M63" s="17"/>
      <c r="N63" s="17"/>
      <c r="O63" s="17"/>
      <c r="P63" s="17"/>
      <c r="Q63" s="17"/>
      <c r="R63" s="17"/>
      <c r="S63" s="42"/>
      <c r="T63" s="11"/>
      <c r="U63" s="12"/>
    </row>
    <row r="64" spans="1:21" s="40" customFormat="1" ht="22.2">
      <c r="A64" s="76"/>
      <c r="B64" s="39" t="s">
        <v>25</v>
      </c>
      <c r="C64" s="77"/>
      <c r="D64" s="32"/>
      <c r="E64" s="32"/>
      <c r="F64" s="32"/>
      <c r="G64" s="32"/>
      <c r="H64" s="32"/>
      <c r="I64" s="32"/>
      <c r="J64" s="32"/>
      <c r="K64" s="32"/>
      <c r="L64" s="32"/>
      <c r="M64" s="77"/>
      <c r="N64" s="77"/>
      <c r="O64" s="77"/>
      <c r="P64" s="77"/>
      <c r="Q64" s="77"/>
      <c r="R64" s="77"/>
      <c r="S64" s="78"/>
    </row>
    <row r="65" spans="1:30" s="40" customFormat="1" ht="19.2" customHeight="1">
      <c r="A65" s="76"/>
      <c r="B65" s="39" t="s">
        <v>61</v>
      </c>
      <c r="C65" s="77"/>
      <c r="D65" s="32"/>
      <c r="E65" s="32"/>
      <c r="F65" s="32"/>
      <c r="G65" s="32"/>
      <c r="H65" s="32"/>
      <c r="I65" s="32"/>
      <c r="J65" s="32"/>
      <c r="K65" s="32"/>
      <c r="L65" s="32"/>
      <c r="M65" s="77"/>
      <c r="N65" s="77"/>
      <c r="O65" s="77"/>
      <c r="P65" s="77"/>
      <c r="Q65" s="77"/>
      <c r="R65" s="77"/>
      <c r="S65" s="78"/>
    </row>
    <row r="66" spans="1:30" s="40" customFormat="1" ht="19.2" customHeight="1">
      <c r="A66" s="76"/>
      <c r="B66" s="39" t="s">
        <v>114</v>
      </c>
      <c r="C66" s="77"/>
      <c r="D66" s="32"/>
      <c r="E66" s="32"/>
      <c r="F66" s="32"/>
      <c r="G66" s="32"/>
      <c r="H66" s="32"/>
      <c r="I66" s="32"/>
      <c r="J66" s="32"/>
      <c r="K66" s="32"/>
      <c r="L66" s="32"/>
      <c r="M66" s="77"/>
      <c r="N66" s="77"/>
      <c r="O66" s="77"/>
      <c r="P66" s="77"/>
      <c r="Q66" s="77"/>
      <c r="R66" s="77"/>
      <c r="S66" s="78"/>
    </row>
    <row r="67" spans="1:30" s="40" customFormat="1" ht="12.6" customHeight="1">
      <c r="A67" s="76"/>
      <c r="B67" s="79"/>
      <c r="C67" s="77"/>
      <c r="D67" s="32"/>
      <c r="E67" s="32"/>
      <c r="F67" s="32"/>
      <c r="G67" s="32"/>
      <c r="H67" s="32"/>
      <c r="I67" s="32"/>
      <c r="J67" s="32"/>
      <c r="K67" s="32"/>
      <c r="L67" s="32"/>
      <c r="M67" s="77"/>
      <c r="N67" s="77"/>
      <c r="O67" s="77"/>
      <c r="P67" s="77"/>
      <c r="Q67" s="77"/>
      <c r="R67" s="77"/>
      <c r="S67" s="78"/>
    </row>
    <row r="68" spans="1:30" s="34" customFormat="1" ht="18" customHeight="1">
      <c r="A68" s="80"/>
      <c r="B68" s="39" t="s">
        <v>12</v>
      </c>
      <c r="C68" s="39"/>
      <c r="D68" s="39"/>
      <c r="E68" s="39"/>
      <c r="F68" s="39"/>
      <c r="G68" s="39"/>
      <c r="H68" s="39"/>
      <c r="I68" s="39"/>
      <c r="J68" s="39"/>
      <c r="K68" s="39"/>
      <c r="L68" s="39"/>
      <c r="M68" s="39"/>
      <c r="N68" s="39"/>
      <c r="O68" s="39"/>
      <c r="P68" s="39"/>
      <c r="Q68" s="39"/>
      <c r="R68" s="39"/>
      <c r="S68" s="81"/>
      <c r="T68" s="33"/>
      <c r="U68" s="18"/>
    </row>
    <row r="69" spans="1:30" s="34" customFormat="1" ht="18" customHeight="1">
      <c r="A69" s="80"/>
      <c r="B69" s="39" t="s">
        <v>13</v>
      </c>
      <c r="C69" s="39"/>
      <c r="D69" s="39"/>
      <c r="E69" s="39"/>
      <c r="F69" s="39"/>
      <c r="G69" s="39"/>
      <c r="H69" s="39"/>
      <c r="I69" s="39"/>
      <c r="J69" s="39"/>
      <c r="K69" s="39"/>
      <c r="L69" s="39"/>
      <c r="M69" s="39"/>
      <c r="N69" s="39"/>
      <c r="O69" s="39"/>
      <c r="P69" s="39"/>
      <c r="Q69" s="39"/>
      <c r="R69" s="39"/>
      <c r="S69" s="81"/>
      <c r="T69" s="33"/>
      <c r="U69" s="18"/>
      <c r="V69" s="39"/>
      <c r="W69" s="39"/>
      <c r="X69" s="39"/>
      <c r="Y69" s="39"/>
      <c r="Z69" s="39"/>
      <c r="AA69" s="39"/>
      <c r="AB69" s="39"/>
      <c r="AC69" s="39"/>
      <c r="AD69" s="39"/>
    </row>
    <row r="70" spans="1:30" s="34" customFormat="1" ht="18" customHeight="1">
      <c r="A70" s="80"/>
      <c r="B70" s="39" t="s">
        <v>41</v>
      </c>
      <c r="C70" s="39"/>
      <c r="D70" s="39"/>
      <c r="E70" s="39"/>
      <c r="F70" s="39"/>
      <c r="G70" s="39"/>
      <c r="H70" s="39"/>
      <c r="I70" s="39"/>
      <c r="J70" s="39"/>
      <c r="K70" s="39"/>
      <c r="L70" s="39"/>
      <c r="M70" s="39"/>
      <c r="N70" s="39"/>
      <c r="O70" s="39"/>
      <c r="P70" s="39"/>
      <c r="Q70" s="39"/>
      <c r="R70" s="39"/>
      <c r="S70" s="82"/>
      <c r="T70" s="39"/>
      <c r="U70" s="39"/>
    </row>
    <row r="71" spans="1:30" s="34" customFormat="1" ht="35.25" customHeight="1">
      <c r="A71" s="80"/>
      <c r="B71" s="83"/>
      <c r="C71" s="365" t="s">
        <v>148</v>
      </c>
      <c r="D71" s="365"/>
      <c r="E71" s="365"/>
      <c r="F71" s="365"/>
      <c r="G71" s="365"/>
      <c r="H71" s="365"/>
      <c r="I71" s="365"/>
      <c r="J71" s="365"/>
      <c r="K71" s="365"/>
      <c r="L71" s="365"/>
      <c r="M71" s="365"/>
      <c r="N71" s="365"/>
      <c r="O71" s="365"/>
      <c r="P71" s="365"/>
      <c r="Q71" s="365"/>
      <c r="R71" s="365"/>
      <c r="S71" s="366"/>
    </row>
    <row r="72" spans="1:30" s="34" customFormat="1" ht="16.2">
      <c r="A72" s="80"/>
      <c r="B72" s="83"/>
      <c r="C72" s="39" t="s">
        <v>75</v>
      </c>
      <c r="D72" s="39"/>
      <c r="E72" s="39"/>
      <c r="F72" s="39"/>
      <c r="G72" s="39"/>
      <c r="H72" s="39"/>
      <c r="I72" s="39"/>
      <c r="J72" s="39"/>
      <c r="K72" s="39"/>
      <c r="L72" s="39"/>
      <c r="M72" s="39"/>
      <c r="N72" s="39"/>
      <c r="O72" s="39"/>
      <c r="P72" s="39"/>
      <c r="Q72" s="39"/>
      <c r="R72" s="39"/>
      <c r="S72" s="81"/>
    </row>
    <row r="73" spans="1:30" s="34" customFormat="1" ht="16.2">
      <c r="A73" s="80"/>
      <c r="B73" s="83"/>
      <c r="C73" s="39" t="s">
        <v>79</v>
      </c>
      <c r="D73" s="39"/>
      <c r="E73" s="39"/>
      <c r="F73" s="39"/>
      <c r="G73" s="39"/>
      <c r="H73" s="39"/>
      <c r="I73" s="39"/>
      <c r="J73" s="39"/>
      <c r="K73" s="39"/>
      <c r="L73" s="39"/>
      <c r="M73" s="39"/>
      <c r="N73" s="39"/>
      <c r="O73" s="39"/>
      <c r="P73" s="39"/>
      <c r="Q73" s="39"/>
      <c r="R73" s="39"/>
      <c r="S73" s="82"/>
    </row>
    <row r="74" spans="1:30" ht="18.600000000000001" thickBot="1">
      <c r="A74" s="84"/>
      <c r="B74" s="74"/>
      <c r="C74" s="74"/>
      <c r="D74" s="74"/>
      <c r="E74" s="74"/>
      <c r="F74" s="74"/>
      <c r="G74" s="74"/>
      <c r="H74" s="74"/>
      <c r="I74" s="74"/>
      <c r="J74" s="74"/>
      <c r="K74" s="74"/>
      <c r="L74" s="74"/>
      <c r="M74" s="74"/>
      <c r="N74" s="74"/>
      <c r="O74" s="74"/>
      <c r="P74" s="74"/>
      <c r="Q74" s="74"/>
      <c r="R74" s="74"/>
      <c r="S74" s="85"/>
    </row>
    <row r="75" spans="1:30" ht="22.2" customHeight="1" thickBot="1">
      <c r="A75" s="122" t="s">
        <v>74</v>
      </c>
      <c r="B75" s="123"/>
      <c r="C75" s="124"/>
      <c r="D75" s="124"/>
      <c r="E75" s="124"/>
      <c r="F75" s="124"/>
      <c r="G75" s="124"/>
      <c r="H75" s="124"/>
      <c r="I75" s="124"/>
      <c r="J75" s="124"/>
      <c r="K75" s="124"/>
      <c r="L75" s="124"/>
      <c r="M75" s="124"/>
      <c r="N75" s="124"/>
      <c r="O75" s="124"/>
      <c r="P75" s="124"/>
      <c r="Q75" s="124"/>
      <c r="R75" s="124"/>
      <c r="S75" s="125"/>
    </row>
    <row r="76" spans="1:30" ht="19.5" customHeight="1" thickBot="1">
      <c r="A76" s="86"/>
      <c r="B76" s="209" t="s">
        <v>171</v>
      </c>
      <c r="C76" s="210"/>
      <c r="D76" s="210"/>
      <c r="E76" s="210"/>
      <c r="F76" s="211"/>
      <c r="G76" s="74"/>
      <c r="H76" s="74"/>
      <c r="I76" s="74"/>
      <c r="J76" s="74"/>
      <c r="K76" s="74"/>
      <c r="L76" s="74"/>
      <c r="M76" s="74"/>
      <c r="N76" s="74"/>
      <c r="O76" s="74"/>
      <c r="P76" s="74"/>
      <c r="Q76" s="74"/>
      <c r="R76" s="74"/>
      <c r="S76" s="85"/>
    </row>
    <row r="77" spans="1:30" ht="18.600000000000001" thickBot="1">
      <c r="A77" s="86"/>
      <c r="B77" s="226"/>
      <c r="C77" s="227"/>
      <c r="D77" s="227"/>
      <c r="E77" s="227"/>
      <c r="F77" s="228"/>
      <c r="G77" s="74"/>
      <c r="H77" s="74"/>
      <c r="I77" s="74"/>
      <c r="J77" s="74"/>
      <c r="K77" s="74"/>
      <c r="L77" s="74"/>
      <c r="M77" s="74"/>
      <c r="N77" s="74"/>
      <c r="O77" s="74"/>
      <c r="P77" s="74"/>
      <c r="Q77" s="74"/>
      <c r="R77" s="74"/>
      <c r="S77" s="85"/>
    </row>
    <row r="78" spans="1:30" ht="22.2" customHeight="1" thickBot="1">
      <c r="A78" s="86"/>
      <c r="B78" s="229" t="s">
        <v>81</v>
      </c>
      <c r="C78" s="230"/>
      <c r="D78" s="231" t="str">
        <f>IFERROR(VLOOKUP(B77,光熱費支援金基準額!C:E,3,FALSE),"")</f>
        <v/>
      </c>
      <c r="E78" s="232"/>
      <c r="F78" s="143" t="s">
        <v>11</v>
      </c>
      <c r="G78" s="74"/>
      <c r="H78" s="74"/>
      <c r="I78" s="74"/>
      <c r="J78" s="74"/>
      <c r="K78" s="74"/>
      <c r="L78" s="74"/>
      <c r="M78" s="74"/>
      <c r="N78" s="74"/>
      <c r="O78" s="74"/>
      <c r="P78" s="74"/>
      <c r="Q78" s="74"/>
      <c r="R78" s="74"/>
      <c r="S78" s="85"/>
      <c r="T78" s="175"/>
    </row>
    <row r="79" spans="1:30" s="41" customFormat="1" ht="33.75" customHeight="1">
      <c r="A79" s="87"/>
      <c r="B79" s="224" t="s">
        <v>175</v>
      </c>
      <c r="C79" s="224"/>
      <c r="D79" s="224"/>
      <c r="E79" s="224"/>
      <c r="F79" s="224"/>
      <c r="G79" s="224"/>
      <c r="H79" s="224"/>
      <c r="I79" s="224"/>
      <c r="J79" s="224"/>
      <c r="K79" s="224"/>
      <c r="L79" s="224"/>
      <c r="M79" s="224"/>
      <c r="N79" s="224"/>
      <c r="O79" s="224"/>
      <c r="P79" s="224"/>
      <c r="Q79" s="224"/>
      <c r="R79" s="224"/>
      <c r="S79" s="225"/>
    </row>
    <row r="80" spans="1:30" ht="12.6" customHeight="1">
      <c r="A80" s="86"/>
      <c r="B80" s="88"/>
      <c r="C80" s="88"/>
      <c r="D80" s="16"/>
      <c r="E80" s="16"/>
      <c r="F80" s="16"/>
      <c r="G80" s="16"/>
      <c r="H80" s="16"/>
      <c r="I80" s="16"/>
      <c r="J80" s="16"/>
      <c r="K80" s="16"/>
      <c r="L80" s="16"/>
      <c r="M80" s="88"/>
      <c r="N80" s="88"/>
      <c r="O80" s="88"/>
      <c r="P80" s="88"/>
      <c r="Q80" s="88"/>
      <c r="R80" s="88"/>
      <c r="S80" s="85"/>
    </row>
    <row r="81" spans="1:19" s="40" customFormat="1" ht="19.95" customHeight="1">
      <c r="A81" s="76"/>
      <c r="B81" s="39" t="s">
        <v>25</v>
      </c>
      <c r="C81" s="77"/>
      <c r="D81" s="32"/>
      <c r="E81" s="32"/>
      <c r="F81" s="32"/>
      <c r="G81" s="32"/>
      <c r="H81" s="32"/>
      <c r="I81" s="32"/>
      <c r="J81" s="32"/>
      <c r="K81" s="32"/>
      <c r="L81" s="32"/>
      <c r="M81" s="77"/>
      <c r="N81" s="77"/>
      <c r="O81" s="77"/>
      <c r="P81" s="77"/>
      <c r="Q81" s="77"/>
      <c r="R81" s="77"/>
      <c r="S81" s="78"/>
    </row>
    <row r="82" spans="1:19" s="40" customFormat="1" ht="19.95" customHeight="1">
      <c r="A82" s="76"/>
      <c r="B82" s="39" t="s">
        <v>61</v>
      </c>
      <c r="C82" s="77"/>
      <c r="D82" s="32"/>
      <c r="E82" s="32"/>
      <c r="F82" s="32"/>
      <c r="G82" s="32"/>
      <c r="H82" s="32"/>
      <c r="I82" s="32"/>
      <c r="J82" s="32"/>
      <c r="K82" s="32"/>
      <c r="L82" s="32"/>
      <c r="M82" s="77"/>
      <c r="N82" s="77"/>
      <c r="O82" s="77"/>
      <c r="P82" s="77"/>
      <c r="Q82" s="77"/>
      <c r="R82" s="77"/>
      <c r="S82" s="78"/>
    </row>
    <row r="83" spans="1:19" s="40" customFormat="1" ht="19.95" customHeight="1">
      <c r="A83" s="76"/>
      <c r="B83" s="39" t="s">
        <v>141</v>
      </c>
      <c r="C83" s="77"/>
      <c r="D83" s="32"/>
      <c r="E83" s="32"/>
      <c r="F83" s="32"/>
      <c r="G83" s="32"/>
      <c r="H83" s="32"/>
      <c r="I83" s="32"/>
      <c r="J83" s="32"/>
      <c r="K83" s="32"/>
      <c r="L83" s="32"/>
      <c r="M83" s="77"/>
      <c r="N83" s="77"/>
      <c r="O83" s="77"/>
      <c r="P83" s="77"/>
      <c r="Q83" s="77"/>
      <c r="R83" s="77"/>
      <c r="S83" s="78"/>
    </row>
    <row r="84" spans="1:19" s="40" customFormat="1" ht="19.95" customHeight="1">
      <c r="A84" s="76"/>
      <c r="B84" s="79" t="s">
        <v>147</v>
      </c>
      <c r="C84" s="77"/>
      <c r="D84" s="32"/>
      <c r="E84" s="32"/>
      <c r="F84" s="32"/>
      <c r="G84" s="32"/>
      <c r="H84" s="32"/>
      <c r="I84" s="32"/>
      <c r="J84" s="32"/>
      <c r="K84" s="32"/>
      <c r="L84" s="32"/>
      <c r="M84" s="77"/>
      <c r="N84" s="77"/>
      <c r="O84" s="77"/>
      <c r="P84" s="77"/>
      <c r="Q84" s="77"/>
      <c r="R84" s="77"/>
      <c r="S84" s="78"/>
    </row>
    <row r="85" spans="1:19" ht="10.199999999999999" customHeight="1">
      <c r="A85" s="86"/>
      <c r="B85" s="88"/>
      <c r="C85" s="88"/>
      <c r="D85" s="16"/>
      <c r="E85" s="16"/>
      <c r="F85" s="16"/>
      <c r="G85" s="16"/>
      <c r="H85" s="16"/>
      <c r="I85" s="16"/>
      <c r="J85" s="16"/>
      <c r="K85" s="16"/>
      <c r="L85" s="16"/>
      <c r="M85" s="88"/>
      <c r="N85" s="88"/>
      <c r="O85" s="88"/>
      <c r="P85" s="88"/>
      <c r="Q85" s="88"/>
      <c r="R85" s="88"/>
      <c r="S85" s="85"/>
    </row>
    <row r="86" spans="1:19" s="15" customFormat="1" ht="22.2">
      <c r="A86" s="89"/>
      <c r="B86" s="39" t="s">
        <v>9</v>
      </c>
      <c r="C86" s="32"/>
      <c r="D86" s="16"/>
      <c r="E86" s="16"/>
      <c r="F86" s="16"/>
      <c r="G86" s="16"/>
      <c r="H86" s="16"/>
      <c r="I86" s="16"/>
      <c r="J86" s="16"/>
      <c r="K86" s="16"/>
      <c r="L86" s="16"/>
      <c r="M86" s="16"/>
      <c r="N86" s="16"/>
      <c r="O86" s="16"/>
      <c r="P86" s="16"/>
      <c r="Q86" s="16"/>
      <c r="R86" s="16"/>
      <c r="S86" s="90"/>
    </row>
    <row r="87" spans="1:19" s="15" customFormat="1" ht="22.2">
      <c r="A87" s="91"/>
      <c r="B87" s="39" t="s">
        <v>13</v>
      </c>
      <c r="C87" s="77"/>
      <c r="D87" s="88"/>
      <c r="E87" s="88"/>
      <c r="F87" s="88"/>
      <c r="G87" s="88"/>
      <c r="H87" s="88"/>
      <c r="I87" s="88"/>
      <c r="J87" s="88"/>
      <c r="K87" s="88"/>
      <c r="L87" s="88"/>
      <c r="M87" s="88"/>
      <c r="N87" s="88"/>
      <c r="O87" s="88"/>
      <c r="P87" s="88"/>
      <c r="Q87" s="88"/>
      <c r="R87" s="88"/>
      <c r="S87" s="90"/>
    </row>
    <row r="88" spans="1:19" s="15" customFormat="1" ht="22.2">
      <c r="A88" s="91"/>
      <c r="B88" s="39" t="s">
        <v>41</v>
      </c>
      <c r="C88" s="77"/>
      <c r="D88" s="88"/>
      <c r="E88" s="88"/>
      <c r="F88" s="88"/>
      <c r="G88" s="88"/>
      <c r="H88" s="88"/>
      <c r="I88" s="88"/>
      <c r="J88" s="88"/>
      <c r="K88" s="88"/>
      <c r="L88" s="88"/>
      <c r="M88" s="88"/>
      <c r="N88" s="88"/>
      <c r="O88" s="88"/>
      <c r="P88" s="88"/>
      <c r="Q88" s="88"/>
      <c r="R88" s="88"/>
      <c r="S88" s="90"/>
    </row>
    <row r="89" spans="1:19" s="15" customFormat="1" ht="19.2">
      <c r="A89" s="91"/>
      <c r="B89" s="83"/>
      <c r="C89" s="39" t="s">
        <v>146</v>
      </c>
      <c r="D89" s="88"/>
      <c r="E89" s="88"/>
      <c r="F89" s="88"/>
      <c r="G89" s="88"/>
      <c r="H89" s="88"/>
      <c r="I89" s="88"/>
      <c r="J89" s="88"/>
      <c r="K89" s="88"/>
      <c r="L89" s="88"/>
      <c r="M89" s="88"/>
      <c r="N89" s="88"/>
      <c r="O89" s="88"/>
      <c r="P89" s="88"/>
      <c r="Q89" s="88"/>
      <c r="R89" s="88"/>
      <c r="S89" s="90"/>
    </row>
    <row r="90" spans="1:19" s="15" customFormat="1" ht="19.8" thickBot="1">
      <c r="A90" s="92"/>
      <c r="B90" s="93"/>
      <c r="C90" s="94" t="s">
        <v>79</v>
      </c>
      <c r="D90" s="95"/>
      <c r="E90" s="95"/>
      <c r="F90" s="95"/>
      <c r="G90" s="95"/>
      <c r="H90" s="95"/>
      <c r="I90" s="95"/>
      <c r="J90" s="95"/>
      <c r="K90" s="95"/>
      <c r="L90" s="95"/>
      <c r="M90" s="95"/>
      <c r="N90" s="95"/>
      <c r="O90" s="95"/>
      <c r="P90" s="95"/>
      <c r="Q90" s="95"/>
      <c r="R90" s="95"/>
      <c r="S90" s="96"/>
    </row>
    <row r="91" spans="1:19" s="34" customFormat="1" ht="28.2" customHeight="1" thickBot="1">
      <c r="A91" s="206" t="s">
        <v>85</v>
      </c>
      <c r="B91" s="207"/>
      <c r="C91" s="207"/>
      <c r="D91" s="207"/>
      <c r="E91" s="207"/>
      <c r="F91" s="207"/>
      <c r="G91" s="207"/>
      <c r="H91" s="207"/>
      <c r="I91" s="207"/>
      <c r="J91" s="207"/>
      <c r="K91" s="207"/>
      <c r="L91" s="207"/>
      <c r="M91" s="207"/>
      <c r="N91" s="207"/>
      <c r="O91" s="207"/>
      <c r="P91" s="207"/>
      <c r="Q91" s="207"/>
      <c r="R91" s="207"/>
      <c r="S91" s="208"/>
    </row>
    <row r="92" spans="1:19" s="1" customFormat="1" ht="28.95" customHeight="1" thickBot="1">
      <c r="A92" s="46"/>
      <c r="B92" s="162" t="s">
        <v>17</v>
      </c>
      <c r="C92" s="8"/>
      <c r="D92" s="8"/>
      <c r="E92" s="8"/>
      <c r="F92" s="8"/>
      <c r="G92" s="8"/>
      <c r="H92" s="8"/>
      <c r="I92" s="8"/>
      <c r="J92" s="8"/>
      <c r="K92" s="8"/>
      <c r="L92" s="8"/>
      <c r="M92" s="8"/>
      <c r="N92" s="8"/>
      <c r="O92" s="9"/>
      <c r="P92" s="10"/>
      <c r="Q92" s="3"/>
      <c r="R92" s="3"/>
      <c r="S92" s="63"/>
    </row>
    <row r="93" spans="1:19" s="1" customFormat="1" ht="60" customHeight="1" thickBot="1">
      <c r="A93" s="266" t="s">
        <v>31</v>
      </c>
      <c r="B93" s="192" t="s">
        <v>152</v>
      </c>
      <c r="C93" s="215"/>
      <c r="D93" s="215"/>
      <c r="E93" s="215"/>
      <c r="F93" s="193"/>
      <c r="G93" s="209" t="s">
        <v>76</v>
      </c>
      <c r="H93" s="211"/>
      <c r="I93" s="209" t="s">
        <v>161</v>
      </c>
      <c r="J93" s="210"/>
      <c r="K93" s="210"/>
      <c r="L93" s="210"/>
      <c r="M93" s="211"/>
      <c r="N93" s="46"/>
      <c r="O93" s="49"/>
      <c r="P93" s="49"/>
      <c r="Q93" s="49"/>
      <c r="R93" s="49"/>
      <c r="S93" s="47"/>
    </row>
    <row r="94" spans="1:19" s="1" customFormat="1" ht="20.399999999999999" customHeight="1">
      <c r="A94" s="267"/>
      <c r="B94" s="168">
        <v>1</v>
      </c>
      <c r="C94" s="269" t="s">
        <v>255</v>
      </c>
      <c r="D94" s="270"/>
      <c r="E94" s="270"/>
      <c r="F94" s="270"/>
      <c r="G94" s="271" t="s">
        <v>77</v>
      </c>
      <c r="H94" s="272"/>
      <c r="I94" s="273" t="s">
        <v>167</v>
      </c>
      <c r="J94" s="274"/>
      <c r="K94" s="274"/>
      <c r="L94" s="274"/>
      <c r="M94" s="275"/>
      <c r="N94" s="46"/>
      <c r="O94" s="49"/>
      <c r="P94" s="49"/>
      <c r="Q94" s="49"/>
      <c r="R94" s="49"/>
      <c r="S94" s="47"/>
    </row>
    <row r="95" spans="1:19" s="1" customFormat="1" ht="20.399999999999999" customHeight="1">
      <c r="A95" s="267"/>
      <c r="B95" s="169">
        <v>2</v>
      </c>
      <c r="C95" s="269" t="s">
        <v>256</v>
      </c>
      <c r="D95" s="270"/>
      <c r="E95" s="270"/>
      <c r="F95" s="270"/>
      <c r="G95" s="276" t="s">
        <v>77</v>
      </c>
      <c r="H95" s="277"/>
      <c r="I95" s="273" t="s">
        <v>167</v>
      </c>
      <c r="J95" s="274"/>
      <c r="K95" s="274"/>
      <c r="L95" s="274"/>
      <c r="M95" s="275"/>
      <c r="N95" s="46"/>
      <c r="O95" s="49"/>
      <c r="P95" s="49"/>
      <c r="Q95" s="49"/>
      <c r="R95" s="49"/>
      <c r="S95" s="47"/>
    </row>
    <row r="96" spans="1:19" s="1" customFormat="1" ht="20.399999999999999" customHeight="1">
      <c r="A96" s="267"/>
      <c r="B96" s="169">
        <v>3</v>
      </c>
      <c r="C96" s="269" t="s">
        <v>257</v>
      </c>
      <c r="D96" s="270"/>
      <c r="E96" s="270"/>
      <c r="F96" s="270"/>
      <c r="G96" s="276" t="s">
        <v>77</v>
      </c>
      <c r="H96" s="277"/>
      <c r="I96" s="273" t="s">
        <v>167</v>
      </c>
      <c r="J96" s="274"/>
      <c r="K96" s="274"/>
      <c r="L96" s="274"/>
      <c r="M96" s="275"/>
      <c r="N96" s="46"/>
      <c r="O96" s="49"/>
      <c r="P96" s="49"/>
      <c r="Q96" s="49"/>
      <c r="R96" s="49"/>
      <c r="S96" s="47"/>
    </row>
    <row r="97" spans="1:19" s="1" customFormat="1" ht="20.399999999999999" customHeight="1">
      <c r="A97" s="267"/>
      <c r="B97" s="169">
        <v>4</v>
      </c>
      <c r="C97" s="241"/>
      <c r="D97" s="242"/>
      <c r="E97" s="242"/>
      <c r="F97" s="242"/>
      <c r="G97" s="278"/>
      <c r="H97" s="279"/>
      <c r="I97" s="244"/>
      <c r="J97" s="245"/>
      <c r="K97" s="245"/>
      <c r="L97" s="245"/>
      <c r="M97" s="246"/>
      <c r="N97" s="46"/>
      <c r="O97" s="49"/>
      <c r="P97" s="49"/>
      <c r="Q97" s="49"/>
      <c r="R97" s="49"/>
      <c r="S97" s="47"/>
    </row>
    <row r="98" spans="1:19" s="1" customFormat="1" ht="20.399999999999999" customHeight="1">
      <c r="A98" s="267"/>
      <c r="B98" s="169">
        <v>5</v>
      </c>
      <c r="C98" s="241"/>
      <c r="D98" s="242"/>
      <c r="E98" s="242"/>
      <c r="F98" s="242"/>
      <c r="G98" s="278"/>
      <c r="H98" s="279"/>
      <c r="I98" s="244"/>
      <c r="J98" s="245"/>
      <c r="K98" s="245"/>
      <c r="L98" s="245"/>
      <c r="M98" s="246"/>
      <c r="N98" s="46"/>
      <c r="O98" s="49"/>
      <c r="P98" s="49"/>
      <c r="Q98" s="49"/>
      <c r="R98" s="49"/>
      <c r="S98" s="47"/>
    </row>
    <row r="99" spans="1:19" s="1" customFormat="1" ht="20.399999999999999" customHeight="1">
      <c r="A99" s="267"/>
      <c r="B99" s="169">
        <v>6</v>
      </c>
      <c r="C99" s="241"/>
      <c r="D99" s="242"/>
      <c r="E99" s="242"/>
      <c r="F99" s="242"/>
      <c r="G99" s="278"/>
      <c r="H99" s="279"/>
      <c r="I99" s="244"/>
      <c r="J99" s="245"/>
      <c r="K99" s="245"/>
      <c r="L99" s="245"/>
      <c r="M99" s="246"/>
      <c r="N99" s="46"/>
      <c r="O99" s="49"/>
      <c r="P99" s="49"/>
      <c r="Q99" s="49"/>
      <c r="R99" s="49"/>
      <c r="S99" s="47"/>
    </row>
    <row r="100" spans="1:19" s="1" customFormat="1" ht="20.399999999999999" customHeight="1">
      <c r="A100" s="267"/>
      <c r="B100" s="169">
        <v>7</v>
      </c>
      <c r="C100" s="241"/>
      <c r="D100" s="242"/>
      <c r="E100" s="242"/>
      <c r="F100" s="242"/>
      <c r="G100" s="278"/>
      <c r="H100" s="279"/>
      <c r="I100" s="244"/>
      <c r="J100" s="245"/>
      <c r="K100" s="245"/>
      <c r="L100" s="245"/>
      <c r="M100" s="246"/>
      <c r="N100" s="46"/>
      <c r="O100" s="49"/>
      <c r="P100" s="49"/>
      <c r="Q100" s="49"/>
      <c r="R100" s="49"/>
      <c r="S100" s="47"/>
    </row>
    <row r="101" spans="1:19" s="1" customFormat="1" ht="20.399999999999999" customHeight="1">
      <c r="A101" s="267"/>
      <c r="B101" s="169">
        <v>8</v>
      </c>
      <c r="C101" s="241"/>
      <c r="D101" s="242"/>
      <c r="E101" s="242"/>
      <c r="F101" s="242"/>
      <c r="G101" s="278"/>
      <c r="H101" s="279"/>
      <c r="I101" s="244"/>
      <c r="J101" s="245"/>
      <c r="K101" s="245"/>
      <c r="L101" s="245"/>
      <c r="M101" s="246"/>
      <c r="N101" s="46"/>
      <c r="O101" s="49"/>
      <c r="P101" s="49"/>
      <c r="Q101" s="49"/>
      <c r="R101" s="49"/>
      <c r="S101" s="47"/>
    </row>
    <row r="102" spans="1:19" s="1" customFormat="1" ht="20.399999999999999" customHeight="1">
      <c r="A102" s="267"/>
      <c r="B102" s="169">
        <v>9</v>
      </c>
      <c r="C102" s="241"/>
      <c r="D102" s="242"/>
      <c r="E102" s="242"/>
      <c r="F102" s="243"/>
      <c r="G102" s="278"/>
      <c r="H102" s="279"/>
      <c r="I102" s="405"/>
      <c r="J102" s="406"/>
      <c r="K102" s="406"/>
      <c r="L102" s="406"/>
      <c r="M102" s="407"/>
      <c r="N102" s="46"/>
      <c r="O102" s="49"/>
      <c r="P102" s="49"/>
      <c r="Q102" s="49"/>
      <c r="R102" s="49"/>
      <c r="S102" s="47"/>
    </row>
    <row r="103" spans="1:19" s="1" customFormat="1" ht="20.399999999999999" customHeight="1" thickBot="1">
      <c r="A103" s="267"/>
      <c r="B103" s="169">
        <v>10</v>
      </c>
      <c r="C103" s="396"/>
      <c r="D103" s="397"/>
      <c r="E103" s="397"/>
      <c r="F103" s="397"/>
      <c r="G103" s="398"/>
      <c r="H103" s="399"/>
      <c r="I103" s="400"/>
      <c r="J103" s="401"/>
      <c r="K103" s="401"/>
      <c r="L103" s="401"/>
      <c r="M103" s="402"/>
      <c r="N103" s="46"/>
      <c r="O103" s="49"/>
      <c r="P103" s="49"/>
      <c r="Q103" s="49"/>
      <c r="R103" s="49"/>
      <c r="S103" s="47"/>
    </row>
    <row r="104" spans="1:19" s="1" customFormat="1" ht="33" customHeight="1" thickBot="1">
      <c r="A104" s="267"/>
      <c r="B104" s="209" t="s">
        <v>157</v>
      </c>
      <c r="C104" s="210"/>
      <c r="D104" s="210"/>
      <c r="E104" s="210"/>
      <c r="F104" s="211"/>
      <c r="G104" s="403">
        <f>COUNTIF(I94:M103,"自動車（病院・診療所）")</f>
        <v>0</v>
      </c>
      <c r="H104" s="404"/>
      <c r="I104" s="209" t="s">
        <v>14</v>
      </c>
      <c r="J104" s="211"/>
      <c r="K104" s="222">
        <f>17000*G104</f>
        <v>0</v>
      </c>
      <c r="L104" s="223"/>
      <c r="M104" s="120" t="s">
        <v>11</v>
      </c>
      <c r="N104" s="49"/>
      <c r="O104" s="49"/>
      <c r="P104" s="49"/>
      <c r="Q104" s="49"/>
      <c r="R104" s="49"/>
      <c r="S104" s="47"/>
    </row>
    <row r="105" spans="1:19" s="1" customFormat="1" ht="33" customHeight="1" thickBot="1">
      <c r="A105" s="267"/>
      <c r="B105" s="209" t="s">
        <v>158</v>
      </c>
      <c r="C105" s="210"/>
      <c r="D105" s="210"/>
      <c r="E105" s="210"/>
      <c r="F105" s="211"/>
      <c r="G105" s="403">
        <f>COUNTIF(I94:M103,"自動車（通所系）")</f>
        <v>0</v>
      </c>
      <c r="H105" s="404"/>
      <c r="I105" s="209" t="s">
        <v>14</v>
      </c>
      <c r="J105" s="211"/>
      <c r="K105" s="222">
        <f>18000*G105</f>
        <v>0</v>
      </c>
      <c r="L105" s="223"/>
      <c r="M105" s="120" t="s">
        <v>11</v>
      </c>
      <c r="N105" s="49"/>
      <c r="O105" s="49"/>
      <c r="P105" s="49"/>
      <c r="Q105" s="49"/>
      <c r="R105" s="49"/>
      <c r="S105" s="47"/>
    </row>
    <row r="106" spans="1:19" s="1" customFormat="1" ht="33" customHeight="1" thickBot="1">
      <c r="A106" s="267"/>
      <c r="B106" s="209" t="s">
        <v>159</v>
      </c>
      <c r="C106" s="210"/>
      <c r="D106" s="210"/>
      <c r="E106" s="210"/>
      <c r="F106" s="211"/>
      <c r="G106" s="442">
        <f>COUNTIF(I94:M103,"自動車（入所系）")</f>
        <v>3</v>
      </c>
      <c r="H106" s="443"/>
      <c r="I106" s="209" t="s">
        <v>14</v>
      </c>
      <c r="J106" s="211"/>
      <c r="K106" s="222">
        <f>11000*G106</f>
        <v>33000</v>
      </c>
      <c r="L106" s="223"/>
      <c r="M106" s="120" t="s">
        <v>11</v>
      </c>
      <c r="N106" s="49"/>
      <c r="O106" s="49"/>
      <c r="P106" s="49"/>
      <c r="Q106" s="49"/>
      <c r="R106" s="49"/>
      <c r="S106" s="47"/>
    </row>
    <row r="107" spans="1:19" s="1" customFormat="1" ht="33" customHeight="1" thickBot="1">
      <c r="A107" s="267"/>
      <c r="B107" s="209" t="s">
        <v>160</v>
      </c>
      <c r="C107" s="210"/>
      <c r="D107" s="210"/>
      <c r="E107" s="210"/>
      <c r="F107" s="210"/>
      <c r="G107" s="403">
        <f>COUNTIF(I94:M103,"自動車（訪問系）")</f>
        <v>0</v>
      </c>
      <c r="H107" s="404"/>
      <c r="I107" s="210" t="s">
        <v>14</v>
      </c>
      <c r="J107" s="211"/>
      <c r="K107" s="222">
        <f>11000*G107</f>
        <v>0</v>
      </c>
      <c r="L107" s="223"/>
      <c r="M107" s="120" t="s">
        <v>11</v>
      </c>
      <c r="N107" s="49"/>
      <c r="P107" s="49"/>
      <c r="Q107" s="49"/>
      <c r="R107" s="49"/>
      <c r="S107" s="47"/>
    </row>
    <row r="108" spans="1:19" s="1" customFormat="1" ht="33" customHeight="1" thickBot="1">
      <c r="A108" s="267"/>
      <c r="B108" s="209" t="s">
        <v>162</v>
      </c>
      <c r="C108" s="210"/>
      <c r="D108" s="210"/>
      <c r="E108" s="210"/>
      <c r="F108" s="211"/>
      <c r="G108" s="220">
        <f>COUNTIF(I92:M101,"自動二輪車等（病院・診療所）")</f>
        <v>0</v>
      </c>
      <c r="H108" s="221"/>
      <c r="I108" s="209" t="s">
        <v>14</v>
      </c>
      <c r="J108" s="211"/>
      <c r="K108" s="222">
        <f>4700*G108</f>
        <v>0</v>
      </c>
      <c r="L108" s="223"/>
      <c r="M108" s="120" t="s">
        <v>11</v>
      </c>
      <c r="N108" s="49"/>
      <c r="O108" s="49"/>
      <c r="P108" s="49"/>
      <c r="Q108" s="49"/>
      <c r="R108" s="49"/>
      <c r="S108" s="47"/>
    </row>
    <row r="109" spans="1:19" s="1" customFormat="1" ht="33" customHeight="1" thickBot="1">
      <c r="A109" s="267"/>
      <c r="B109" s="209" t="s">
        <v>163</v>
      </c>
      <c r="C109" s="210"/>
      <c r="D109" s="210"/>
      <c r="E109" s="210"/>
      <c r="F109" s="211"/>
      <c r="G109" s="220">
        <f>COUNTIF(I94:M103,"自動二輪車等（訪問系）")</f>
        <v>0</v>
      </c>
      <c r="H109" s="221"/>
      <c r="I109" s="209" t="s">
        <v>14</v>
      </c>
      <c r="J109" s="211"/>
      <c r="K109" s="222">
        <f>3000*G109</f>
        <v>0</v>
      </c>
      <c r="L109" s="223"/>
      <c r="M109" s="120" t="s">
        <v>11</v>
      </c>
      <c r="N109" s="49"/>
      <c r="P109" s="49"/>
      <c r="Q109" s="49"/>
      <c r="R109" s="49"/>
      <c r="S109" s="47"/>
    </row>
    <row r="110" spans="1:19" s="1" customFormat="1" ht="28.5" customHeight="1" thickBot="1">
      <c r="A110" s="268"/>
      <c r="B110" s="444" t="s">
        <v>129</v>
      </c>
      <c r="C110" s="445"/>
      <c r="D110" s="445"/>
      <c r="E110" s="445"/>
      <c r="F110" s="446"/>
      <c r="G110" s="447">
        <f>SUM(G104:H109)</f>
        <v>3</v>
      </c>
      <c r="H110" s="448"/>
      <c r="I110" s="449" t="s">
        <v>130</v>
      </c>
      <c r="J110" s="450"/>
      <c r="K110" s="451">
        <f>SUM(K104:L109)</f>
        <v>33000</v>
      </c>
      <c r="L110" s="452"/>
      <c r="M110" s="107" t="s">
        <v>11</v>
      </c>
      <c r="N110" s="49"/>
      <c r="O110" s="49"/>
      <c r="P110" s="49"/>
      <c r="Q110" s="49"/>
      <c r="R110" s="49"/>
      <c r="S110" s="47"/>
    </row>
    <row r="111" spans="1:19" s="1" customFormat="1" ht="21.45" customHeight="1" thickBot="1">
      <c r="A111" s="64"/>
      <c r="B111" s="19" t="s">
        <v>155</v>
      </c>
      <c r="C111" s="49"/>
      <c r="D111" s="7"/>
      <c r="E111" s="7"/>
      <c r="F111" s="7"/>
      <c r="G111" s="7"/>
      <c r="H111" s="7"/>
      <c r="I111" s="7"/>
      <c r="J111" s="7"/>
      <c r="K111" s="7"/>
      <c r="L111" s="7"/>
      <c r="M111" s="7"/>
      <c r="N111" s="7"/>
      <c r="O111" s="7"/>
      <c r="P111" s="410" t="s">
        <v>153</v>
      </c>
      <c r="Q111" s="410"/>
      <c r="R111" s="8"/>
      <c r="S111" s="47"/>
    </row>
    <row r="112" spans="1:19" s="1" customFormat="1" ht="21.45" customHeight="1" thickBot="1">
      <c r="A112" s="64"/>
      <c r="B112" s="118"/>
      <c r="C112" s="49"/>
      <c r="D112" s="7"/>
      <c r="E112" s="7"/>
      <c r="F112" s="7"/>
      <c r="G112" s="7"/>
      <c r="H112" s="7"/>
      <c r="I112" s="7"/>
      <c r="J112" s="7"/>
      <c r="K112" s="7"/>
      <c r="L112" s="7"/>
      <c r="M112" s="7"/>
      <c r="N112" s="7"/>
      <c r="O112" s="7"/>
      <c r="P112" s="419">
        <f>SUM(G107,G109)</f>
        <v>0</v>
      </c>
      <c r="Q112" s="420"/>
      <c r="R112" s="8"/>
      <c r="S112" s="47"/>
    </row>
    <row r="113" spans="1:19" s="1" customFormat="1" ht="20.399999999999999" customHeight="1" thickBot="1">
      <c r="A113" s="64"/>
      <c r="B113" s="113" t="s">
        <v>100</v>
      </c>
      <c r="C113" s="114"/>
      <c r="D113" s="115"/>
      <c r="E113" s="115"/>
      <c r="F113" s="115"/>
      <c r="G113" s="112"/>
      <c r="H113" s="112"/>
      <c r="I113" s="112"/>
      <c r="J113" s="112"/>
      <c r="K113" s="112"/>
      <c r="L113" s="112"/>
      <c r="M113" s="112"/>
      <c r="N113" s="112"/>
      <c r="O113" s="112"/>
      <c r="P113" s="112"/>
      <c r="Q113" s="112"/>
      <c r="R113" s="11"/>
      <c r="S113" s="65"/>
    </row>
    <row r="114" spans="1:19" s="1" customFormat="1" ht="33" customHeight="1" thickBot="1">
      <c r="A114" s="64"/>
      <c r="B114" s="119" t="s">
        <v>98</v>
      </c>
      <c r="C114" s="178"/>
      <c r="D114" s="421" t="s">
        <v>88</v>
      </c>
      <c r="E114" s="421"/>
      <c r="F114" s="422" t="s">
        <v>89</v>
      </c>
      <c r="G114" s="423"/>
      <c r="H114" s="423"/>
      <c r="I114" s="424"/>
      <c r="J114" s="425" t="s">
        <v>92</v>
      </c>
      <c r="K114" s="426"/>
      <c r="L114" s="426"/>
      <c r="M114" s="427"/>
      <c r="N114" s="428" t="s">
        <v>128</v>
      </c>
      <c r="O114" s="429"/>
      <c r="P114" s="430" t="s">
        <v>101</v>
      </c>
      <c r="Q114" s="431"/>
      <c r="R114" s="11"/>
      <c r="S114" s="47"/>
    </row>
    <row r="115" spans="1:19" s="1" customFormat="1" ht="19.5" customHeight="1" thickBot="1">
      <c r="A115" s="64"/>
      <c r="B115" s="440" t="s">
        <v>97</v>
      </c>
      <c r="C115" s="441"/>
      <c r="D115" s="432" t="s">
        <v>93</v>
      </c>
      <c r="E115" s="433"/>
      <c r="F115" s="434" t="s">
        <v>90</v>
      </c>
      <c r="G115" s="435"/>
      <c r="H115" s="435"/>
      <c r="I115" s="436"/>
      <c r="J115" s="432" t="s">
        <v>91</v>
      </c>
      <c r="K115" s="437"/>
      <c r="L115" s="437"/>
      <c r="M115" s="433"/>
      <c r="N115" s="434" t="s">
        <v>94</v>
      </c>
      <c r="O115" s="435"/>
      <c r="P115" s="438" t="s">
        <v>102</v>
      </c>
      <c r="Q115" s="439"/>
      <c r="R115" s="11"/>
      <c r="S115" s="47"/>
    </row>
    <row r="116" spans="1:19" s="1" customFormat="1" ht="21.75" customHeight="1" thickBot="1">
      <c r="A116" s="64"/>
      <c r="B116" s="166"/>
      <c r="C116" s="177"/>
      <c r="D116" s="411"/>
      <c r="E116" s="411"/>
      <c r="F116" s="412"/>
      <c r="G116" s="413"/>
      <c r="H116" s="413"/>
      <c r="I116" s="414"/>
      <c r="J116" s="412"/>
      <c r="K116" s="413"/>
      <c r="L116" s="413"/>
      <c r="M116" s="414"/>
      <c r="N116" s="415" t="e">
        <f>ROUNDUP(F116/J116,0)</f>
        <v>#DIV/0!</v>
      </c>
      <c r="O116" s="416"/>
      <c r="P116" s="417" t="e">
        <f>N116</f>
        <v>#DIV/0!</v>
      </c>
      <c r="Q116" s="418"/>
      <c r="R116" s="11"/>
      <c r="S116" s="47"/>
    </row>
    <row r="117" spans="1:19" s="20" customFormat="1" ht="20.399999999999999" customHeight="1">
      <c r="A117" s="167"/>
      <c r="B117" s="170" t="s">
        <v>86</v>
      </c>
      <c r="C117" s="38" t="s">
        <v>145</v>
      </c>
      <c r="D117" s="171"/>
      <c r="E117" s="171"/>
      <c r="F117" s="171"/>
      <c r="G117" s="171"/>
      <c r="H117" s="171"/>
      <c r="I117" s="171"/>
      <c r="J117" s="171"/>
      <c r="K117" s="171"/>
      <c r="L117" s="171"/>
      <c r="M117" s="171"/>
      <c r="N117" s="171"/>
      <c r="O117" s="171"/>
      <c r="P117" s="171"/>
      <c r="Q117" s="17"/>
      <c r="R117" s="171"/>
      <c r="S117" s="172"/>
    </row>
    <row r="118" spans="1:19" s="20" customFormat="1" ht="20.399999999999999" customHeight="1">
      <c r="A118" s="167"/>
      <c r="B118" s="170"/>
      <c r="C118" s="38" t="s">
        <v>96</v>
      </c>
      <c r="D118" s="171"/>
      <c r="E118" s="171"/>
      <c r="F118" s="171"/>
      <c r="G118" s="171"/>
      <c r="H118" s="171"/>
      <c r="I118" s="171"/>
      <c r="J118" s="171"/>
      <c r="K118" s="171"/>
      <c r="L118" s="171"/>
      <c r="M118" s="171"/>
      <c r="N118" s="171"/>
      <c r="O118" s="171"/>
      <c r="P118" s="171"/>
      <c r="Q118" s="17"/>
      <c r="R118" s="171"/>
      <c r="S118" s="172"/>
    </row>
    <row r="119" spans="1:19" s="20" customFormat="1" ht="20.399999999999999" customHeight="1">
      <c r="A119" s="167"/>
      <c r="B119" s="170"/>
      <c r="C119" s="38" t="s">
        <v>95</v>
      </c>
      <c r="D119" s="171"/>
      <c r="E119" s="171"/>
      <c r="F119" s="171"/>
      <c r="G119" s="171"/>
      <c r="H119" s="171"/>
      <c r="I119" s="171"/>
      <c r="J119" s="171"/>
      <c r="K119" s="171"/>
      <c r="L119" s="171"/>
      <c r="M119" s="171"/>
      <c r="N119" s="171"/>
      <c r="O119" s="171"/>
      <c r="P119" s="171"/>
      <c r="Q119" s="17"/>
      <c r="R119" s="171"/>
      <c r="S119" s="172"/>
    </row>
    <row r="120" spans="1:19" s="1" customFormat="1" ht="21.45" customHeight="1">
      <c r="A120" s="64"/>
      <c r="B120" s="19"/>
      <c r="C120" s="163"/>
      <c r="D120" s="163"/>
      <c r="E120" s="163"/>
      <c r="F120" s="163"/>
      <c r="G120" s="163"/>
      <c r="H120" s="163"/>
      <c r="I120" s="163"/>
      <c r="J120" s="163"/>
      <c r="K120" s="163"/>
      <c r="L120" s="163"/>
      <c r="M120" s="163"/>
      <c r="N120" s="163"/>
      <c r="O120" s="163"/>
      <c r="P120" s="163"/>
      <c r="Q120" s="163"/>
      <c r="R120" s="163"/>
      <c r="S120" s="117"/>
    </row>
    <row r="121" spans="1:19" s="34" customFormat="1" ht="22.2">
      <c r="A121" s="66"/>
      <c r="B121" s="39" t="s">
        <v>25</v>
      </c>
      <c r="C121" s="18"/>
      <c r="D121" s="36"/>
      <c r="E121" s="36"/>
      <c r="F121" s="36"/>
      <c r="G121" s="36"/>
      <c r="H121" s="36"/>
      <c r="I121" s="36"/>
      <c r="J121" s="36"/>
      <c r="K121" s="36"/>
      <c r="L121" s="36"/>
      <c r="M121" s="36"/>
      <c r="N121" s="36"/>
      <c r="O121" s="36"/>
      <c r="P121" s="36"/>
      <c r="Q121" s="33"/>
      <c r="R121" s="36"/>
      <c r="S121" s="67"/>
    </row>
    <row r="122" spans="1:19" s="34" customFormat="1" ht="22.2">
      <c r="A122" s="66"/>
      <c r="B122" s="39" t="s">
        <v>61</v>
      </c>
      <c r="C122" s="18"/>
      <c r="D122" s="36"/>
      <c r="E122" s="36"/>
      <c r="F122" s="36"/>
      <c r="G122" s="36"/>
      <c r="H122" s="36"/>
      <c r="I122" s="36"/>
      <c r="J122" s="36"/>
      <c r="K122" s="36"/>
      <c r="L122" s="36"/>
      <c r="M122" s="36"/>
      <c r="N122" s="36"/>
      <c r="O122" s="36"/>
      <c r="P122" s="36"/>
      <c r="Q122" s="33"/>
      <c r="R122" s="36"/>
      <c r="S122" s="67"/>
    </row>
    <row r="123" spans="1:19" s="34" customFormat="1" ht="22.2">
      <c r="A123" s="66"/>
      <c r="B123" s="39" t="s">
        <v>144</v>
      </c>
      <c r="C123" s="18"/>
      <c r="D123" s="36"/>
      <c r="E123" s="36"/>
      <c r="F123" s="36"/>
      <c r="G123" s="36"/>
      <c r="H123" s="36"/>
      <c r="I123" s="36"/>
      <c r="J123" s="36"/>
      <c r="K123" s="36"/>
      <c r="L123" s="36"/>
      <c r="M123" s="36"/>
      <c r="N123" s="36"/>
      <c r="O123" s="36"/>
      <c r="P123" s="36"/>
      <c r="Q123" s="33"/>
      <c r="R123" s="36"/>
      <c r="S123" s="67"/>
    </row>
    <row r="124" spans="1:19" s="34" customFormat="1" ht="18.45" customHeight="1">
      <c r="A124" s="66"/>
      <c r="B124" s="39"/>
      <c r="C124" s="18"/>
      <c r="D124" s="36"/>
      <c r="E124" s="36"/>
      <c r="F124" s="36"/>
      <c r="G124" s="36"/>
      <c r="H124" s="36"/>
      <c r="I124" s="36"/>
      <c r="J124" s="36"/>
      <c r="K124" s="36"/>
      <c r="L124" s="36"/>
      <c r="M124" s="36"/>
      <c r="N124" s="36"/>
      <c r="O124" s="36"/>
      <c r="P124" s="36"/>
      <c r="Q124" s="33"/>
      <c r="R124" s="36"/>
      <c r="S124" s="67"/>
    </row>
    <row r="125" spans="1:19" s="34" customFormat="1" ht="18" customHeight="1">
      <c r="A125" s="66"/>
      <c r="B125" s="18" t="s">
        <v>9</v>
      </c>
      <c r="C125" s="39"/>
      <c r="D125" s="36"/>
      <c r="E125" s="36"/>
      <c r="F125" s="36"/>
      <c r="G125" s="36"/>
      <c r="H125" s="36"/>
      <c r="I125" s="36"/>
      <c r="J125" s="36"/>
      <c r="K125" s="36"/>
      <c r="L125" s="36"/>
      <c r="M125" s="36"/>
      <c r="N125" s="36"/>
      <c r="O125" s="36"/>
      <c r="P125" s="36"/>
      <c r="Q125" s="33"/>
      <c r="R125" s="36"/>
      <c r="S125" s="67"/>
    </row>
    <row r="126" spans="1:19" s="34" customFormat="1" ht="18" customHeight="1">
      <c r="A126" s="66"/>
      <c r="B126" s="18" t="s">
        <v>10</v>
      </c>
      <c r="C126" s="39"/>
      <c r="D126" s="36"/>
      <c r="E126" s="36"/>
      <c r="F126" s="36"/>
      <c r="G126" s="36"/>
      <c r="H126" s="36"/>
      <c r="I126" s="36"/>
      <c r="J126" s="36"/>
      <c r="K126" s="36"/>
      <c r="L126" s="36"/>
      <c r="M126" s="36"/>
      <c r="N126" s="36"/>
      <c r="O126" s="36"/>
      <c r="P126" s="36"/>
      <c r="Q126" s="33"/>
      <c r="R126" s="36"/>
      <c r="S126" s="67"/>
    </row>
    <row r="127" spans="1:19" s="34" customFormat="1" ht="22.2">
      <c r="A127" s="66"/>
      <c r="B127" s="33" t="s">
        <v>41</v>
      </c>
      <c r="C127" s="39"/>
      <c r="D127" s="36"/>
      <c r="E127" s="36"/>
      <c r="F127" s="36"/>
      <c r="G127" s="36"/>
      <c r="H127" s="36"/>
      <c r="I127" s="36"/>
      <c r="J127" s="36"/>
      <c r="K127" s="36"/>
      <c r="L127" s="36"/>
      <c r="M127" s="36"/>
      <c r="N127" s="36"/>
      <c r="O127" s="36"/>
      <c r="P127" s="36"/>
      <c r="Q127" s="33"/>
      <c r="R127" s="36"/>
      <c r="S127" s="67"/>
    </row>
    <row r="128" spans="1:19" s="34" customFormat="1" ht="37.5" customHeight="1">
      <c r="A128" s="66"/>
      <c r="B128" s="59"/>
      <c r="C128" s="240" t="s">
        <v>32</v>
      </c>
      <c r="D128" s="240"/>
      <c r="E128" s="240"/>
      <c r="F128" s="240"/>
      <c r="G128" s="240"/>
      <c r="H128" s="240"/>
      <c r="I128" s="240"/>
      <c r="J128" s="240"/>
      <c r="K128" s="240"/>
      <c r="L128" s="240"/>
      <c r="M128" s="240"/>
      <c r="N128" s="240"/>
      <c r="O128" s="240"/>
      <c r="P128" s="240"/>
      <c r="Q128" s="240"/>
      <c r="R128" s="240"/>
      <c r="S128" s="67"/>
    </row>
    <row r="129" spans="1:16384" s="34" customFormat="1" ht="22.2">
      <c r="A129" s="66"/>
      <c r="B129" s="59"/>
      <c r="C129" s="39" t="s">
        <v>176</v>
      </c>
      <c r="D129" s="36"/>
      <c r="E129" s="36"/>
      <c r="F129" s="36"/>
      <c r="G129" s="36"/>
      <c r="H129" s="36"/>
      <c r="I129" s="36"/>
      <c r="J129" s="36"/>
      <c r="K129" s="36"/>
      <c r="L129" s="36"/>
      <c r="M129" s="36"/>
      <c r="N129" s="36"/>
      <c r="O129" s="36"/>
      <c r="P129" s="36"/>
      <c r="Q129" s="33"/>
      <c r="R129" s="36"/>
      <c r="S129" s="67"/>
    </row>
    <row r="130" spans="1:16384" s="34" customFormat="1" ht="22.2">
      <c r="A130" s="66"/>
      <c r="B130" s="59"/>
      <c r="C130" s="39" t="s">
        <v>33</v>
      </c>
      <c r="D130" s="36"/>
      <c r="E130" s="36"/>
      <c r="F130" s="36"/>
      <c r="G130" s="36"/>
      <c r="H130" s="36"/>
      <c r="I130" s="36"/>
      <c r="J130" s="36"/>
      <c r="K130" s="36"/>
      <c r="L130" s="36"/>
      <c r="M130" s="36"/>
      <c r="N130" s="36"/>
      <c r="O130" s="36"/>
      <c r="P130" s="36"/>
      <c r="Q130" s="33"/>
      <c r="R130" s="36"/>
      <c r="S130" s="67"/>
    </row>
    <row r="131" spans="1:16384" s="1" customFormat="1" ht="18.45" customHeight="1" thickBot="1">
      <c r="A131" s="68"/>
      <c r="B131" s="69"/>
      <c r="C131" s="11"/>
      <c r="D131" s="11"/>
      <c r="E131" s="11"/>
      <c r="F131" s="11"/>
      <c r="G131" s="11"/>
      <c r="H131" s="11"/>
      <c r="I131" s="11"/>
      <c r="J131" s="11"/>
      <c r="K131" s="11"/>
      <c r="L131" s="11"/>
      <c r="M131" s="11"/>
      <c r="N131" s="11"/>
      <c r="O131" s="11"/>
      <c r="P131" s="11"/>
      <c r="Q131" s="11"/>
      <c r="R131" s="11"/>
      <c r="S131" s="6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3" t="s">
        <v>23</v>
      </c>
      <c r="B132" s="204"/>
      <c r="C132" s="204"/>
      <c r="D132" s="204"/>
      <c r="E132" s="204"/>
      <c r="F132" s="204"/>
      <c r="G132" s="204"/>
      <c r="H132" s="204"/>
      <c r="I132" s="204"/>
      <c r="J132" s="204"/>
      <c r="K132" s="204"/>
      <c r="L132" s="204"/>
      <c r="M132" s="204"/>
      <c r="N132" s="204"/>
      <c r="O132" s="204"/>
      <c r="P132" s="204"/>
      <c r="Q132" s="204"/>
      <c r="R132" s="204"/>
      <c r="S132" s="205"/>
    </row>
    <row r="133" spans="1:16384" s="60" customFormat="1" ht="12" customHeight="1" thickBot="1">
      <c r="A133" s="97"/>
      <c r="B133" s="98"/>
      <c r="C133" s="98"/>
      <c r="D133" s="98"/>
      <c r="E133" s="98"/>
      <c r="F133" s="98"/>
      <c r="G133" s="98"/>
      <c r="H133" s="98"/>
      <c r="I133" s="98"/>
      <c r="J133" s="98"/>
      <c r="K133" s="98"/>
      <c r="L133" s="98"/>
      <c r="M133" s="98"/>
      <c r="N133" s="98"/>
      <c r="O133" s="98"/>
      <c r="P133" s="98"/>
      <c r="Q133" s="98"/>
      <c r="R133" s="98"/>
      <c r="S133" s="99"/>
    </row>
    <row r="134" spans="1:16384" s="43" customFormat="1" ht="28.2" customHeight="1" thickTop="1">
      <c r="A134" s="100"/>
      <c r="B134" s="252" t="s">
        <v>82</v>
      </c>
      <c r="C134" s="252"/>
      <c r="D134" s="249">
        <f>E42+IF(D78="",0,(IF(D78&gt;=50000,D78)))</f>
        <v>420000</v>
      </c>
      <c r="E134" s="249"/>
      <c r="F134" s="249"/>
      <c r="G134" s="62"/>
      <c r="H134" s="260" t="s">
        <v>42</v>
      </c>
      <c r="I134" s="261"/>
      <c r="J134" s="261"/>
      <c r="K134" s="261"/>
      <c r="L134" s="261"/>
      <c r="M134" s="261"/>
      <c r="N134" s="262"/>
      <c r="O134" s="256">
        <f>SUM(D134:F135)</f>
        <v>453000</v>
      </c>
      <c r="P134" s="256"/>
      <c r="Q134" s="257"/>
      <c r="R134" s="101"/>
      <c r="S134" s="102"/>
    </row>
    <row r="135" spans="1:16384" s="43" customFormat="1" ht="28.2" customHeight="1" thickBot="1">
      <c r="A135" s="100"/>
      <c r="B135" s="252" t="s">
        <v>83</v>
      </c>
      <c r="C135" s="252"/>
      <c r="D135" s="253">
        <f>K110</f>
        <v>33000</v>
      </c>
      <c r="E135" s="254"/>
      <c r="F135" s="255"/>
      <c r="G135" s="62"/>
      <c r="H135" s="263"/>
      <c r="I135" s="264"/>
      <c r="J135" s="264"/>
      <c r="K135" s="264"/>
      <c r="L135" s="264"/>
      <c r="M135" s="264"/>
      <c r="N135" s="265"/>
      <c r="O135" s="258"/>
      <c r="P135" s="258"/>
      <c r="Q135" s="259"/>
      <c r="R135" s="101"/>
      <c r="S135" s="102"/>
    </row>
    <row r="136" spans="1:16384" s="43" customFormat="1" ht="22.8" thickTop="1">
      <c r="A136" s="100"/>
      <c r="B136" s="247"/>
      <c r="C136" s="248"/>
      <c r="D136" s="250"/>
      <c r="E136" s="251"/>
      <c r="F136" s="251"/>
      <c r="G136" s="101"/>
      <c r="H136" s="101"/>
      <c r="I136" s="101"/>
      <c r="J136" s="101"/>
      <c r="K136" s="101"/>
      <c r="L136" s="101"/>
      <c r="M136" s="101"/>
      <c r="N136" s="101"/>
      <c r="O136" s="101"/>
      <c r="P136" s="101"/>
      <c r="Q136" s="101"/>
      <c r="R136" s="62" t="s">
        <v>24</v>
      </c>
      <c r="S136" s="102"/>
    </row>
    <row r="137" spans="1:16384" ht="18.600000000000001" thickBot="1">
      <c r="A137" s="103"/>
      <c r="B137" s="104"/>
      <c r="C137" s="104"/>
      <c r="D137" s="104"/>
      <c r="E137" s="104"/>
      <c r="F137" s="104"/>
      <c r="G137" s="104"/>
      <c r="H137" s="104"/>
      <c r="I137" s="104"/>
      <c r="J137" s="104"/>
      <c r="K137" s="104"/>
      <c r="L137" s="104"/>
      <c r="M137" s="104"/>
      <c r="N137" s="104"/>
      <c r="O137" s="104"/>
      <c r="P137" s="104"/>
      <c r="Q137" s="104"/>
      <c r="R137" s="104"/>
      <c r="S137" s="105"/>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I110:J110"/>
    <mergeCell ref="K110:L110"/>
    <mergeCell ref="B105:F105"/>
    <mergeCell ref="G105:H105"/>
    <mergeCell ref="I105:J105"/>
    <mergeCell ref="K105:L105"/>
    <mergeCell ref="B106:F106"/>
    <mergeCell ref="G106:H106"/>
    <mergeCell ref="I106:J106"/>
    <mergeCell ref="K106:L106"/>
    <mergeCell ref="B107:F107"/>
    <mergeCell ref="G107:H107"/>
    <mergeCell ref="I107:J107"/>
    <mergeCell ref="P111:Q111"/>
    <mergeCell ref="B109:F109"/>
    <mergeCell ref="G109:H109"/>
    <mergeCell ref="I109:J109"/>
    <mergeCell ref="K109:L109"/>
    <mergeCell ref="D116:E116"/>
    <mergeCell ref="F116:I116"/>
    <mergeCell ref="J116:M116"/>
    <mergeCell ref="N116:O116"/>
    <mergeCell ref="P116:Q116"/>
    <mergeCell ref="P112:Q112"/>
    <mergeCell ref="D114:E114"/>
    <mergeCell ref="F114:I114"/>
    <mergeCell ref="J114:M114"/>
    <mergeCell ref="N114:O114"/>
    <mergeCell ref="P114:Q114"/>
    <mergeCell ref="D115:E115"/>
    <mergeCell ref="F115:I115"/>
    <mergeCell ref="J115:M115"/>
    <mergeCell ref="N115:O115"/>
    <mergeCell ref="P115:Q115"/>
    <mergeCell ref="B115:C115"/>
    <mergeCell ref="B110:F110"/>
    <mergeCell ref="G110:H110"/>
    <mergeCell ref="A1:C1"/>
    <mergeCell ref="D18:F18"/>
    <mergeCell ref="G18:J18"/>
    <mergeCell ref="B41:D41"/>
    <mergeCell ref="E13:J13"/>
    <mergeCell ref="K107:L107"/>
    <mergeCell ref="G99:H99"/>
    <mergeCell ref="I99:M99"/>
    <mergeCell ref="C100:F100"/>
    <mergeCell ref="G100:H100"/>
    <mergeCell ref="C103:F103"/>
    <mergeCell ref="G103:H103"/>
    <mergeCell ref="I103:M103"/>
    <mergeCell ref="B104:F104"/>
    <mergeCell ref="G104:H104"/>
    <mergeCell ref="I104:J104"/>
    <mergeCell ref="K104:L104"/>
    <mergeCell ref="G102:H102"/>
    <mergeCell ref="I102:M102"/>
    <mergeCell ref="C101:F101"/>
    <mergeCell ref="G101:H101"/>
    <mergeCell ref="I101:M101"/>
    <mergeCell ref="K19:N19"/>
    <mergeCell ref="E19:J19"/>
    <mergeCell ref="C71:S71"/>
    <mergeCell ref="I100:M100"/>
    <mergeCell ref="A33:S33"/>
    <mergeCell ref="D49:G49"/>
    <mergeCell ref="D50:G50"/>
    <mergeCell ref="K40:M40"/>
    <mergeCell ref="B39:D39"/>
    <mergeCell ref="E40:F40"/>
    <mergeCell ref="E41:F41"/>
    <mergeCell ref="B40:D40"/>
    <mergeCell ref="G98:H98"/>
    <mergeCell ref="I98:M98"/>
    <mergeCell ref="C99:F99"/>
    <mergeCell ref="H41:J41"/>
    <mergeCell ref="B50:C50"/>
    <mergeCell ref="B59:C59"/>
    <mergeCell ref="D59:E59"/>
    <mergeCell ref="B60:C60"/>
    <mergeCell ref="D60:E60"/>
    <mergeCell ref="B61:C61"/>
    <mergeCell ref="D61:E61"/>
    <mergeCell ref="B62:C62"/>
    <mergeCell ref="D62:E62"/>
    <mergeCell ref="C28:S28"/>
    <mergeCell ref="C31:S31"/>
    <mergeCell ref="B53:C53"/>
    <mergeCell ref="B49:C49"/>
    <mergeCell ref="E42:I42"/>
    <mergeCell ref="H40:J40"/>
    <mergeCell ref="O39:P39"/>
    <mergeCell ref="C29:R29"/>
    <mergeCell ref="C30:R30"/>
    <mergeCell ref="R2:S2"/>
    <mergeCell ref="A3:S3"/>
    <mergeCell ref="D7:S7"/>
    <mergeCell ref="D8:S8"/>
    <mergeCell ref="D9:S9"/>
    <mergeCell ref="D10:S12"/>
    <mergeCell ref="C19:C20"/>
    <mergeCell ref="D20:S20"/>
    <mergeCell ref="D15:S15"/>
    <mergeCell ref="D17:S17"/>
    <mergeCell ref="O19:R19"/>
    <mergeCell ref="A7:B22"/>
    <mergeCell ref="D16:S16"/>
    <mergeCell ref="K21:N21"/>
    <mergeCell ref="C13:C14"/>
    <mergeCell ref="D14:S14"/>
    <mergeCell ref="D21:J21"/>
    <mergeCell ref="D22:J22"/>
    <mergeCell ref="O21:S21"/>
    <mergeCell ref="O22:S22"/>
    <mergeCell ref="Q4:S4"/>
    <mergeCell ref="K18:N18"/>
    <mergeCell ref="O18:P18"/>
    <mergeCell ref="Q18:S18"/>
    <mergeCell ref="B136:C136"/>
    <mergeCell ref="D134:F134"/>
    <mergeCell ref="D136:F136"/>
    <mergeCell ref="B135:C135"/>
    <mergeCell ref="D135:F135"/>
    <mergeCell ref="A91:S91"/>
    <mergeCell ref="B134:C134"/>
    <mergeCell ref="O134:Q135"/>
    <mergeCell ref="H134:N135"/>
    <mergeCell ref="A93:A110"/>
    <mergeCell ref="B93:F93"/>
    <mergeCell ref="G93:H93"/>
    <mergeCell ref="I93:M93"/>
    <mergeCell ref="C94:F94"/>
    <mergeCell ref="G94:H94"/>
    <mergeCell ref="I94:M94"/>
    <mergeCell ref="C95:F95"/>
    <mergeCell ref="G95:H95"/>
    <mergeCell ref="I95:M95"/>
    <mergeCell ref="C96:F96"/>
    <mergeCell ref="G96:H96"/>
    <mergeCell ref="I96:M96"/>
    <mergeCell ref="C97:F97"/>
    <mergeCell ref="G97:H97"/>
    <mergeCell ref="A132:S132"/>
    <mergeCell ref="A34:S34"/>
    <mergeCell ref="E39:G39"/>
    <mergeCell ref="K41:M41"/>
    <mergeCell ref="K39:M39"/>
    <mergeCell ref="H39:J39"/>
    <mergeCell ref="B46:C46"/>
    <mergeCell ref="B47:C47"/>
    <mergeCell ref="B108:F108"/>
    <mergeCell ref="G108:H108"/>
    <mergeCell ref="I108:J108"/>
    <mergeCell ref="K108:L108"/>
    <mergeCell ref="B79:S79"/>
    <mergeCell ref="B77:F77"/>
    <mergeCell ref="B78:C78"/>
    <mergeCell ref="B76:F76"/>
    <mergeCell ref="D78:E78"/>
    <mergeCell ref="B54:C54"/>
    <mergeCell ref="B35:S36"/>
    <mergeCell ref="B37:S37"/>
    <mergeCell ref="C128:R128"/>
    <mergeCell ref="C102:F102"/>
    <mergeCell ref="I97:M97"/>
    <mergeCell ref="C98:F98"/>
    <mergeCell ref="K13:M13"/>
    <mergeCell ref="N13:O13"/>
    <mergeCell ref="P13:Q13"/>
    <mergeCell ref="R13:S13"/>
    <mergeCell ref="B56:C56"/>
    <mergeCell ref="D56:E56"/>
    <mergeCell ref="B57:C57"/>
    <mergeCell ref="D57:E57"/>
    <mergeCell ref="B58:C58"/>
    <mergeCell ref="D58:E58"/>
    <mergeCell ref="K22:N22"/>
    <mergeCell ref="C26:R26"/>
    <mergeCell ref="B25:R25"/>
  </mergeCells>
  <phoneticPr fontId="1"/>
  <hyperlinks>
    <hyperlink ref="O22" r:id="rId1" xr:uid="{8A774AAB-F007-4512-98E5-1C62896549E6}"/>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xdr:col>
                    <xdr:colOff>45720</xdr:colOff>
                    <xdr:row>70</xdr:row>
                    <xdr:rowOff>22860</xdr:rowOff>
                  </from>
                  <to>
                    <xdr:col>2</xdr:col>
                    <xdr:colOff>45720</xdr:colOff>
                    <xdr:row>70</xdr:row>
                    <xdr:rowOff>213360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1</xdr:col>
                    <xdr:colOff>38100</xdr:colOff>
                    <xdr:row>126</xdr:row>
                    <xdr:rowOff>198120</xdr:rowOff>
                  </from>
                  <to>
                    <xdr:col>2</xdr:col>
                    <xdr:colOff>441960</xdr:colOff>
                    <xdr:row>127</xdr:row>
                    <xdr:rowOff>236220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1</xdr:col>
                    <xdr:colOff>38100</xdr:colOff>
                    <xdr:row>128</xdr:row>
                    <xdr:rowOff>7620</xdr:rowOff>
                  </from>
                  <to>
                    <xdr:col>2</xdr:col>
                    <xdr:colOff>441960</xdr:colOff>
                    <xdr:row>129</xdr:row>
                    <xdr:rowOff>7620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1</xdr:col>
                    <xdr:colOff>38100</xdr:colOff>
                    <xdr:row>28</xdr:row>
                    <xdr:rowOff>99060</xdr:rowOff>
                  </from>
                  <to>
                    <xdr:col>2</xdr:col>
                    <xdr:colOff>38100</xdr:colOff>
                    <xdr:row>28</xdr:row>
                    <xdr:rowOff>327660</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1</xdr:col>
                    <xdr:colOff>38100</xdr:colOff>
                    <xdr:row>29</xdr:row>
                    <xdr:rowOff>175260</xdr:rowOff>
                  </from>
                  <to>
                    <xdr:col>2</xdr:col>
                    <xdr:colOff>38100</xdr:colOff>
                    <xdr:row>29</xdr:row>
                    <xdr:rowOff>403860</xdr:rowOff>
                  </to>
                </anchor>
              </controlPr>
            </control>
          </mc:Choice>
        </mc:AlternateContent>
        <mc:AlternateContent xmlns:mc="http://schemas.openxmlformats.org/markup-compatibility/2006">
          <mc:Choice Requires="x14">
            <control shapeId="1082" r:id="rId18" name="Check Box 58">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1085" r:id="rId19" name="Check Box 61">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1086" r:id="rId20" name="Check Box 62">
              <controlPr defaultSize="0" autoFill="0" autoLine="0" autoPict="0">
                <anchor moveWithCells="1">
                  <from>
                    <xdr:col>1</xdr:col>
                    <xdr:colOff>60960</xdr:colOff>
                    <xdr:row>30</xdr:row>
                    <xdr:rowOff>312420</xdr:rowOff>
                  </from>
                  <to>
                    <xdr:col>2</xdr:col>
                    <xdr:colOff>60960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23959474-97C7-47F6-ABF3-7E92B0BFF2C1}">
          <x14:formula1>
            <xm:f>分類!$B$2:$B$12</xm:f>
          </x14:formula1>
          <xm:sqref>D15:S15</xm:sqref>
        </x14:dataValidation>
        <x14:dataValidation type="list" allowBlank="1" showInputMessage="1" showErrorMessage="1" xr:uid="{801D2A1B-97BC-4BB0-A7A4-49FCB2D87D7D}">
          <x14:formula1>
            <xm:f>分類!$B$15:$B$16</xm:f>
          </x14:formula1>
          <xm:sqref>D50 B47 B50</xm:sqref>
        </x14:dataValidation>
        <x14:dataValidation type="list" allowBlank="1" showInputMessage="1" showErrorMessage="1" xr:uid="{4D0C8CA7-365E-4222-8144-C98EF0C062A3}">
          <x14:formula1>
            <xm:f>分類!$B$23:$B$28</xm:f>
          </x14:formula1>
          <xm:sqref>I94:I103</xm:sqref>
        </x14:dataValidation>
        <x14:dataValidation type="list" allowBlank="1" showInputMessage="1" showErrorMessage="1" xr:uid="{84D01FE2-42C0-456B-A72A-242CD43D822B}">
          <x14:formula1>
            <xm:f>分類!$B$31:$B$32</xm:f>
          </x14:formula1>
          <xm:sqref>G97:G103</xm:sqref>
        </x14:dataValidation>
        <x14:dataValidation type="list" allowBlank="1" showInputMessage="1" showErrorMessage="1" xr:uid="{D3AC8B4B-1BDD-4A20-88BC-8A97F783F919}">
          <x14:formula1>
            <xm:f>分類!$B$35:$B$36</xm:f>
          </x14:formula1>
          <xm:sqref>C114</xm:sqref>
        </x14:dataValidation>
        <x14:dataValidation type="list" allowBlank="1" showInputMessage="1" showErrorMessage="1" xr:uid="{758CEED7-DECD-4584-A537-5FBE353B1834}">
          <x14:formula1>
            <xm:f>光熱費支援金基準額!$C$20:$C$22</xm:f>
          </x14:formula1>
          <xm:sqref>B77:F77</xm:sqref>
        </x14:dataValidation>
        <x14:dataValidation type="list" allowBlank="1" showInputMessage="1" showErrorMessage="1" xr:uid="{3B44A8A5-752F-4B8A-9F8D-E4A158A4AE28}">
          <x14:formula1>
            <xm:f>分類!$E$30:$E$59</xm:f>
          </x14:formula1>
          <xm:sqref>Q18:S18</xm:sqref>
        </x14:dataValidation>
        <x14:dataValidation type="list" allowBlank="1" showInputMessage="1" showErrorMessage="1" xr:uid="{A88BAA22-2CB9-44DB-B7C9-62F4A5943816}">
          <x14:formula1>
            <xm:f>分類!$E$2:$E$29</xm:f>
          </x14:formula1>
          <xm:sqref>K18:N18</xm:sqref>
        </x14:dataValidation>
        <x14:dataValidation type="list" allowBlank="1" showInputMessage="1" showErrorMessage="1" xr:uid="{90AA54DE-9CC1-4923-97C1-E126392B0B05}">
          <x14:formula1>
            <xm:f>光熱費支援金基準額!$C$3:$C$22</xm:f>
          </x14:formula1>
          <xm:sqref>B40:D41</xm:sqref>
        </x14:dataValidation>
        <x14:dataValidation type="list" allowBlank="1" showInputMessage="1" showErrorMessage="1" xr:uid="{BB1A9083-E319-4F35-B47A-9131F9DD5C21}">
          <x14:formula1>
            <xm:f>光熱費支援金基準額!$F$3:$F$5</xm:f>
          </x14:formula1>
          <xm:sqref>K40:M41</xm:sqref>
        </x14:dataValidation>
        <x14:dataValidation type="list" allowBlank="1" showInputMessage="1" showErrorMessage="1" xr:uid="{563AA1BD-48E1-47D9-9B4D-71B49632E5BD}">
          <x14:formula1>
            <xm:f>'\\jm0026-smb1\健康福祉部\健康福祉部本庁・地域機関共用\☆☆原油価格高騰対策支援センター\02 手引、記入例、Q&amp;A\02 記入例\[×高齢記入例　【別記様式／申請書】原油価格・物価高騰対策緊急支援事業交付金.XLSX]分類'!#REF!</xm:f>
          </x14:formula1>
          <xm:sqref>G94:G96</xm:sqref>
        </x14:dataValidation>
        <x14:dataValidation type="list" allowBlank="1" showInputMessage="1" showErrorMessage="1" xr:uid="{77547076-27F1-4423-A140-364DD3389E92}">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03D37-17EC-4BF0-AC22-F5D69373A4C4}">
  <sheetPr>
    <pageSetUpPr fitToPage="1"/>
  </sheetPr>
  <dimension ref="A1:XFD139"/>
  <sheetViews>
    <sheetView view="pageBreakPreview" zoomScaleNormal="100" zoomScaleSheetLayoutView="100" workbookViewId="0">
      <selection sqref="A1:C1"/>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385" t="s">
        <v>64</v>
      </c>
      <c r="B1" s="385"/>
      <c r="C1" s="385"/>
      <c r="S1" s="34"/>
      <c r="T1" t="s">
        <v>39</v>
      </c>
    </row>
    <row r="2" spans="1:20" ht="27.45" customHeight="1">
      <c r="Q2" s="21" t="s">
        <v>8</v>
      </c>
      <c r="R2" s="280"/>
      <c r="S2" s="280"/>
      <c r="T2" t="s">
        <v>38</v>
      </c>
    </row>
    <row r="3" spans="1:20" s="1" customFormat="1" ht="43.95" customHeight="1">
      <c r="A3" s="281" t="s">
        <v>149</v>
      </c>
      <c r="B3" s="281"/>
      <c r="C3" s="281"/>
      <c r="D3" s="281"/>
      <c r="E3" s="281"/>
      <c r="F3" s="281"/>
      <c r="G3" s="281"/>
      <c r="H3" s="281"/>
      <c r="I3" s="281"/>
      <c r="J3" s="281"/>
      <c r="K3" s="281"/>
      <c r="L3" s="281"/>
      <c r="M3" s="281"/>
      <c r="N3" s="281"/>
      <c r="O3" s="281"/>
      <c r="P3" s="281"/>
      <c r="Q3" s="281"/>
      <c r="R3" s="281"/>
      <c r="S3" s="281"/>
    </row>
    <row r="4" spans="1:20" s="1" customFormat="1" ht="19.5" customHeight="1">
      <c r="P4" s="4" t="s">
        <v>177</v>
      </c>
      <c r="Q4" s="339">
        <v>44905</v>
      </c>
      <c r="R4" s="339"/>
      <c r="S4" s="339"/>
    </row>
    <row r="5" spans="1:20" s="1" customFormat="1" ht="16.95" customHeight="1">
      <c r="A5" s="34" t="s">
        <v>16</v>
      </c>
    </row>
    <row r="6" spans="1:20" s="1" customFormat="1" ht="16.5" customHeight="1" thickBot="1"/>
    <row r="7" spans="1:20" s="1" customFormat="1" ht="19.2" customHeight="1">
      <c r="A7" s="315" t="s">
        <v>7</v>
      </c>
      <c r="B7" s="316"/>
      <c r="C7" s="22" t="s">
        <v>6</v>
      </c>
      <c r="D7" s="282" t="s">
        <v>178</v>
      </c>
      <c r="E7" s="283"/>
      <c r="F7" s="284"/>
      <c r="G7" s="284"/>
      <c r="H7" s="284"/>
      <c r="I7" s="284"/>
      <c r="J7" s="284"/>
      <c r="K7" s="284"/>
      <c r="L7" s="284"/>
      <c r="M7" s="284"/>
      <c r="N7" s="284"/>
      <c r="O7" s="284"/>
      <c r="P7" s="284"/>
      <c r="Q7" s="284"/>
      <c r="R7" s="284"/>
      <c r="S7" s="285"/>
    </row>
    <row r="8" spans="1:20" s="1" customFormat="1" ht="34.950000000000003" customHeight="1" thickBot="1">
      <c r="A8" s="317"/>
      <c r="B8" s="318"/>
      <c r="C8" s="23" t="s">
        <v>2</v>
      </c>
      <c r="D8" s="286" t="s">
        <v>179</v>
      </c>
      <c r="E8" s="287"/>
      <c r="F8" s="288"/>
      <c r="G8" s="288"/>
      <c r="H8" s="288"/>
      <c r="I8" s="288"/>
      <c r="J8" s="288"/>
      <c r="K8" s="288"/>
      <c r="L8" s="288"/>
      <c r="M8" s="288"/>
      <c r="N8" s="288"/>
      <c r="O8" s="288"/>
      <c r="P8" s="288"/>
      <c r="Q8" s="288"/>
      <c r="R8" s="288"/>
      <c r="S8" s="289"/>
    </row>
    <row r="9" spans="1:20" s="1" customFormat="1" ht="18.45" customHeight="1">
      <c r="A9" s="317"/>
      <c r="B9" s="318"/>
      <c r="C9" s="24" t="s">
        <v>6</v>
      </c>
      <c r="D9" s="290" t="s">
        <v>188</v>
      </c>
      <c r="E9" s="290"/>
      <c r="F9" s="291"/>
      <c r="G9" s="291"/>
      <c r="H9" s="291"/>
      <c r="I9" s="291"/>
      <c r="J9" s="291"/>
      <c r="K9" s="291"/>
      <c r="L9" s="291"/>
      <c r="M9" s="291"/>
      <c r="N9" s="291"/>
      <c r="O9" s="291"/>
      <c r="P9" s="291"/>
      <c r="Q9" s="291"/>
      <c r="R9" s="291"/>
      <c r="S9" s="292"/>
    </row>
    <row r="10" spans="1:20" s="1" customFormat="1" ht="18.45" customHeight="1">
      <c r="A10" s="317"/>
      <c r="B10" s="318"/>
      <c r="C10" s="23" t="s">
        <v>5</v>
      </c>
      <c r="D10" s="293" t="s">
        <v>180</v>
      </c>
      <c r="E10" s="294"/>
      <c r="F10" s="295"/>
      <c r="G10" s="295"/>
      <c r="H10" s="295"/>
      <c r="I10" s="295"/>
      <c r="J10" s="295"/>
      <c r="K10" s="295"/>
      <c r="L10" s="295"/>
      <c r="M10" s="295"/>
      <c r="N10" s="295"/>
      <c r="O10" s="295"/>
      <c r="P10" s="295"/>
      <c r="Q10" s="295"/>
      <c r="R10" s="295"/>
      <c r="S10" s="296"/>
    </row>
    <row r="11" spans="1:20" s="1" customFormat="1" ht="18.45" customHeight="1">
      <c r="A11" s="317"/>
      <c r="B11" s="318"/>
      <c r="C11" s="25" t="s">
        <v>4</v>
      </c>
      <c r="D11" s="294"/>
      <c r="E11" s="294"/>
      <c r="F11" s="295"/>
      <c r="G11" s="295"/>
      <c r="H11" s="295"/>
      <c r="I11" s="295"/>
      <c r="J11" s="295"/>
      <c r="K11" s="295"/>
      <c r="L11" s="295"/>
      <c r="M11" s="295"/>
      <c r="N11" s="295"/>
      <c r="O11" s="295"/>
      <c r="P11" s="295"/>
      <c r="Q11" s="295"/>
      <c r="R11" s="295"/>
      <c r="S11" s="296"/>
    </row>
    <row r="12" spans="1:20" s="1" customFormat="1" ht="18.45" customHeight="1" thickBot="1">
      <c r="A12" s="317"/>
      <c r="B12" s="318"/>
      <c r="C12" s="26" t="s">
        <v>3</v>
      </c>
      <c r="D12" s="297"/>
      <c r="E12" s="297"/>
      <c r="F12" s="298"/>
      <c r="G12" s="298"/>
      <c r="H12" s="298"/>
      <c r="I12" s="298"/>
      <c r="J12" s="298"/>
      <c r="K12" s="298"/>
      <c r="L12" s="298"/>
      <c r="M12" s="298"/>
      <c r="N12" s="298"/>
      <c r="O12" s="298"/>
      <c r="P12" s="298"/>
      <c r="Q12" s="298"/>
      <c r="R12" s="298"/>
      <c r="S12" s="299"/>
    </row>
    <row r="13" spans="1:20" s="1" customFormat="1" ht="28.5" customHeight="1">
      <c r="A13" s="317"/>
      <c r="B13" s="318"/>
      <c r="C13" s="300" t="s">
        <v>187</v>
      </c>
      <c r="D13" s="185" t="s">
        <v>269</v>
      </c>
      <c r="E13" s="393" t="s">
        <v>270</v>
      </c>
      <c r="F13" s="394"/>
      <c r="G13" s="394"/>
      <c r="H13" s="394"/>
      <c r="I13" s="394"/>
      <c r="J13" s="395"/>
      <c r="K13" s="188" t="s">
        <v>271</v>
      </c>
      <c r="L13" s="188"/>
      <c r="M13" s="188"/>
      <c r="N13" s="189" t="s">
        <v>272</v>
      </c>
      <c r="O13" s="189"/>
      <c r="P13" s="190" t="s">
        <v>273</v>
      </c>
      <c r="Q13" s="190"/>
      <c r="R13" s="189" t="s">
        <v>272</v>
      </c>
      <c r="S13" s="191"/>
    </row>
    <row r="14" spans="1:20" s="1" customFormat="1" ht="40.200000000000003" customHeight="1" thickBot="1">
      <c r="A14" s="317"/>
      <c r="B14" s="318"/>
      <c r="C14" s="301"/>
      <c r="D14" s="302" t="s">
        <v>182</v>
      </c>
      <c r="E14" s="303"/>
      <c r="F14" s="304"/>
      <c r="G14" s="304"/>
      <c r="H14" s="304"/>
      <c r="I14" s="304"/>
      <c r="J14" s="304"/>
      <c r="K14" s="305"/>
      <c r="L14" s="305"/>
      <c r="M14" s="305"/>
      <c r="N14" s="305"/>
      <c r="O14" s="304"/>
      <c r="P14" s="304"/>
      <c r="Q14" s="304"/>
      <c r="R14" s="304"/>
      <c r="S14" s="306"/>
    </row>
    <row r="15" spans="1:20" s="1" customFormat="1" ht="45.6" customHeight="1" thickBot="1">
      <c r="A15" s="317"/>
      <c r="B15" s="318"/>
      <c r="C15" s="27" t="s">
        <v>109</v>
      </c>
      <c r="D15" s="307" t="s">
        <v>72</v>
      </c>
      <c r="E15" s="308"/>
      <c r="F15" s="308"/>
      <c r="G15" s="308"/>
      <c r="H15" s="308"/>
      <c r="I15" s="308"/>
      <c r="J15" s="308"/>
      <c r="K15" s="308"/>
      <c r="L15" s="308"/>
      <c r="M15" s="308"/>
      <c r="N15" s="308"/>
      <c r="O15" s="308"/>
      <c r="P15" s="308"/>
      <c r="Q15" s="308"/>
      <c r="R15" s="308"/>
      <c r="S15" s="309"/>
    </row>
    <row r="16" spans="1:20" s="1" customFormat="1" ht="20.399999999999999" customHeight="1">
      <c r="A16" s="317"/>
      <c r="B16" s="318"/>
      <c r="C16" s="24" t="s">
        <v>6</v>
      </c>
      <c r="D16" s="321" t="s">
        <v>258</v>
      </c>
      <c r="E16" s="322"/>
      <c r="F16" s="322"/>
      <c r="G16" s="322"/>
      <c r="H16" s="322"/>
      <c r="I16" s="322"/>
      <c r="J16" s="322"/>
      <c r="K16" s="322"/>
      <c r="L16" s="322"/>
      <c r="M16" s="322"/>
      <c r="N16" s="322"/>
      <c r="O16" s="322"/>
      <c r="P16" s="322"/>
      <c r="Q16" s="322"/>
      <c r="R16" s="322"/>
      <c r="S16" s="323"/>
    </row>
    <row r="17" spans="1:19" s="1" customFormat="1" ht="33" customHeight="1" thickBot="1">
      <c r="A17" s="317"/>
      <c r="B17" s="318"/>
      <c r="C17" s="27" t="s">
        <v>68</v>
      </c>
      <c r="D17" s="310" t="s">
        <v>259</v>
      </c>
      <c r="E17" s="311"/>
      <c r="F17" s="311"/>
      <c r="G17" s="311"/>
      <c r="H17" s="311"/>
      <c r="I17" s="311"/>
      <c r="J17" s="311"/>
      <c r="K17" s="311"/>
      <c r="L17" s="311"/>
      <c r="M17" s="311"/>
      <c r="N17" s="311"/>
      <c r="O17" s="311"/>
      <c r="P17" s="311"/>
      <c r="Q17" s="311"/>
      <c r="R17" s="311"/>
      <c r="S17" s="312"/>
    </row>
    <row r="18" spans="1:19" s="1" customFormat="1" ht="45.45" customHeight="1" thickBot="1">
      <c r="A18" s="317"/>
      <c r="B18" s="318"/>
      <c r="C18" s="179" t="s">
        <v>189</v>
      </c>
      <c r="D18" s="386" t="s">
        <v>251</v>
      </c>
      <c r="E18" s="387"/>
      <c r="F18" s="388"/>
      <c r="G18" s="343" t="s">
        <v>190</v>
      </c>
      <c r="H18" s="389"/>
      <c r="I18" s="389"/>
      <c r="J18" s="344"/>
      <c r="K18" s="340" t="s">
        <v>260</v>
      </c>
      <c r="L18" s="341"/>
      <c r="M18" s="341"/>
      <c r="N18" s="342"/>
      <c r="O18" s="343" t="s">
        <v>191</v>
      </c>
      <c r="P18" s="344"/>
      <c r="Q18" s="345"/>
      <c r="R18" s="346"/>
      <c r="S18" s="347"/>
    </row>
    <row r="19" spans="1:19" s="1" customFormat="1" ht="28.5" customHeight="1">
      <c r="A19" s="317"/>
      <c r="B19" s="318"/>
      <c r="C19" s="300" t="s">
        <v>110</v>
      </c>
      <c r="D19" s="132" t="s">
        <v>0</v>
      </c>
      <c r="E19" s="408" t="s">
        <v>181</v>
      </c>
      <c r="F19" s="409"/>
      <c r="G19" s="409"/>
      <c r="H19" s="409"/>
      <c r="I19" s="409"/>
      <c r="J19" s="409"/>
      <c r="K19" s="324" t="s">
        <v>131</v>
      </c>
      <c r="L19" s="325"/>
      <c r="M19" s="325"/>
      <c r="N19" s="326"/>
      <c r="O19" s="313" t="s">
        <v>183</v>
      </c>
      <c r="P19" s="313"/>
      <c r="Q19" s="313"/>
      <c r="R19" s="314"/>
      <c r="S19" s="58" t="s">
        <v>139</v>
      </c>
    </row>
    <row r="20" spans="1:19" s="1" customFormat="1" ht="40.200000000000003" customHeight="1" thickBot="1">
      <c r="A20" s="317"/>
      <c r="B20" s="318"/>
      <c r="C20" s="301"/>
      <c r="D20" s="302" t="s">
        <v>182</v>
      </c>
      <c r="E20" s="303"/>
      <c r="F20" s="304"/>
      <c r="G20" s="304"/>
      <c r="H20" s="304"/>
      <c r="I20" s="304"/>
      <c r="J20" s="304"/>
      <c r="K20" s="305"/>
      <c r="L20" s="305"/>
      <c r="M20" s="305"/>
      <c r="N20" s="305"/>
      <c r="O20" s="304"/>
      <c r="P20" s="304"/>
      <c r="Q20" s="304"/>
      <c r="R20" s="304"/>
      <c r="S20" s="306"/>
    </row>
    <row r="21" spans="1:19" s="1" customFormat="1" ht="39" customHeight="1">
      <c r="A21" s="317"/>
      <c r="B21" s="318"/>
      <c r="C21" s="22" t="s">
        <v>1</v>
      </c>
      <c r="D21" s="327" t="s">
        <v>186</v>
      </c>
      <c r="E21" s="328"/>
      <c r="F21" s="328"/>
      <c r="G21" s="328"/>
      <c r="H21" s="328"/>
      <c r="I21" s="328"/>
      <c r="J21" s="329"/>
      <c r="K21" s="324" t="s">
        <v>156</v>
      </c>
      <c r="L21" s="325"/>
      <c r="M21" s="325"/>
      <c r="N21" s="326"/>
      <c r="O21" s="333" t="s">
        <v>184</v>
      </c>
      <c r="P21" s="334"/>
      <c r="Q21" s="334"/>
      <c r="R21" s="334"/>
      <c r="S21" s="335"/>
    </row>
    <row r="22" spans="1:19" s="1" customFormat="1" ht="39" customHeight="1" thickBot="1">
      <c r="A22" s="319"/>
      <c r="B22" s="320"/>
      <c r="C22" s="28" t="s">
        <v>136</v>
      </c>
      <c r="D22" s="330" t="s">
        <v>186</v>
      </c>
      <c r="E22" s="331"/>
      <c r="F22" s="331"/>
      <c r="G22" s="331"/>
      <c r="H22" s="331"/>
      <c r="I22" s="331"/>
      <c r="J22" s="332"/>
      <c r="K22" s="362" t="s">
        <v>137</v>
      </c>
      <c r="L22" s="363"/>
      <c r="M22" s="363"/>
      <c r="N22" s="364"/>
      <c r="O22" s="336" t="s">
        <v>185</v>
      </c>
      <c r="P22" s="337"/>
      <c r="Q22" s="337"/>
      <c r="R22" s="337"/>
      <c r="S22" s="338"/>
    </row>
    <row r="23" spans="1:19" s="1" customFormat="1" ht="116.4" customHeight="1" thickBot="1">
      <c r="A23" s="29"/>
      <c r="B23" s="29"/>
      <c r="C23" s="30"/>
      <c r="D23" s="174"/>
      <c r="E23" s="31"/>
      <c r="F23" s="31"/>
      <c r="G23" s="31"/>
      <c r="H23" s="31"/>
      <c r="I23" s="31"/>
      <c r="J23" s="31"/>
      <c r="K23" s="31"/>
      <c r="L23" s="31"/>
      <c r="M23" s="31"/>
      <c r="N23" s="31"/>
      <c r="O23" s="30"/>
      <c r="P23" s="31"/>
      <c r="Q23" s="17"/>
      <c r="R23" s="17"/>
      <c r="S23" s="17"/>
    </row>
    <row r="24" spans="1:19" s="1" customFormat="1" ht="16.2">
      <c r="A24" s="53" t="s">
        <v>34</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52" t="s">
        <v>80</v>
      </c>
      <c r="C25" s="352"/>
      <c r="D25" s="352"/>
      <c r="E25" s="352"/>
      <c r="F25" s="352"/>
      <c r="G25" s="352"/>
      <c r="H25" s="352"/>
      <c r="I25" s="352"/>
      <c r="J25" s="352"/>
      <c r="K25" s="352"/>
      <c r="L25" s="352"/>
      <c r="M25" s="352"/>
      <c r="N25" s="352"/>
      <c r="O25" s="352"/>
      <c r="P25" s="352"/>
      <c r="Q25" s="352"/>
      <c r="R25" s="352"/>
      <c r="S25" s="56"/>
    </row>
    <row r="26" spans="1:19" s="48" customFormat="1" ht="33.6" customHeight="1">
      <c r="A26" s="109"/>
      <c r="B26" s="108"/>
      <c r="C26" s="352" t="s">
        <v>62</v>
      </c>
      <c r="D26" s="352"/>
      <c r="E26" s="352"/>
      <c r="F26" s="352"/>
      <c r="G26" s="352"/>
      <c r="H26" s="352"/>
      <c r="I26" s="352"/>
      <c r="J26" s="352"/>
      <c r="K26" s="352"/>
      <c r="L26" s="352"/>
      <c r="M26" s="352"/>
      <c r="N26" s="352"/>
      <c r="O26" s="352"/>
      <c r="P26" s="352"/>
      <c r="Q26" s="352"/>
      <c r="R26" s="352"/>
      <c r="S26" s="57"/>
    </row>
    <row r="27" spans="1:19" s="34" customFormat="1" ht="33.6" customHeight="1">
      <c r="A27" s="55"/>
      <c r="B27" s="83"/>
      <c r="C27" s="183" t="s">
        <v>150</v>
      </c>
      <c r="D27" s="39"/>
      <c r="E27" s="39"/>
      <c r="F27" s="39"/>
      <c r="G27" s="39"/>
      <c r="H27" s="39"/>
      <c r="I27" s="39"/>
      <c r="J27" s="39"/>
      <c r="K27" s="39"/>
      <c r="L27" s="39"/>
      <c r="M27" s="39"/>
      <c r="N27" s="39"/>
      <c r="O27" s="39"/>
      <c r="P27" s="39"/>
      <c r="Q27" s="39"/>
      <c r="R27" s="39"/>
      <c r="S27" s="61"/>
    </row>
    <row r="28" spans="1:19" s="48" customFormat="1" ht="33.6" customHeight="1">
      <c r="A28" s="109"/>
      <c r="B28" s="108"/>
      <c r="C28" s="352" t="s">
        <v>63</v>
      </c>
      <c r="D28" s="352"/>
      <c r="E28" s="352"/>
      <c r="F28" s="352"/>
      <c r="G28" s="352"/>
      <c r="H28" s="352"/>
      <c r="I28" s="352"/>
      <c r="J28" s="352"/>
      <c r="K28" s="352"/>
      <c r="L28" s="352"/>
      <c r="M28" s="352"/>
      <c r="N28" s="352"/>
      <c r="O28" s="352"/>
      <c r="P28" s="352"/>
      <c r="Q28" s="352"/>
      <c r="R28" s="352"/>
      <c r="S28" s="353"/>
    </row>
    <row r="29" spans="1:19" s="48" customFormat="1" ht="33.6" customHeight="1">
      <c r="A29" s="109"/>
      <c r="B29" s="108"/>
      <c r="C29" s="352" t="s">
        <v>35</v>
      </c>
      <c r="D29" s="352"/>
      <c r="E29" s="352"/>
      <c r="F29" s="352"/>
      <c r="G29" s="352"/>
      <c r="H29" s="352"/>
      <c r="I29" s="352"/>
      <c r="J29" s="352"/>
      <c r="K29" s="352"/>
      <c r="L29" s="352"/>
      <c r="M29" s="352"/>
      <c r="N29" s="352"/>
      <c r="O29" s="352"/>
      <c r="P29" s="352"/>
      <c r="Q29" s="352"/>
      <c r="R29" s="352"/>
      <c r="S29" s="57"/>
    </row>
    <row r="30" spans="1:19" s="48" customFormat="1" ht="33.6" customHeight="1">
      <c r="A30" s="109"/>
      <c r="B30" s="108"/>
      <c r="C30" s="352" t="s">
        <v>36</v>
      </c>
      <c r="D30" s="352"/>
      <c r="E30" s="352"/>
      <c r="F30" s="352"/>
      <c r="G30" s="352"/>
      <c r="H30" s="352"/>
      <c r="I30" s="352"/>
      <c r="J30" s="352"/>
      <c r="K30" s="352"/>
      <c r="L30" s="352"/>
      <c r="M30" s="352"/>
      <c r="N30" s="352"/>
      <c r="O30" s="352"/>
      <c r="P30" s="352"/>
      <c r="Q30" s="352"/>
      <c r="R30" s="352"/>
      <c r="S30" s="57"/>
    </row>
    <row r="31" spans="1:19" s="48" customFormat="1" ht="99.6" customHeight="1" thickBot="1">
      <c r="A31" s="110"/>
      <c r="B31" s="111"/>
      <c r="C31" s="354" t="s">
        <v>37</v>
      </c>
      <c r="D31" s="354"/>
      <c r="E31" s="354"/>
      <c r="F31" s="354"/>
      <c r="G31" s="354"/>
      <c r="H31" s="354"/>
      <c r="I31" s="354"/>
      <c r="J31" s="354"/>
      <c r="K31" s="354"/>
      <c r="L31" s="354"/>
      <c r="M31" s="354"/>
      <c r="N31" s="354"/>
      <c r="O31" s="354"/>
      <c r="P31" s="354"/>
      <c r="Q31" s="354"/>
      <c r="R31" s="354"/>
      <c r="S31" s="355"/>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67" t="s">
        <v>40</v>
      </c>
      <c r="B33" s="368"/>
      <c r="C33" s="368"/>
      <c r="D33" s="368"/>
      <c r="E33" s="368"/>
      <c r="F33" s="368"/>
      <c r="G33" s="368"/>
      <c r="H33" s="368"/>
      <c r="I33" s="368"/>
      <c r="J33" s="368"/>
      <c r="K33" s="368"/>
      <c r="L33" s="368"/>
      <c r="M33" s="368"/>
      <c r="N33" s="368"/>
      <c r="O33" s="368"/>
      <c r="P33" s="368"/>
      <c r="Q33" s="368"/>
      <c r="R33" s="368"/>
      <c r="S33" s="369"/>
    </row>
    <row r="34" spans="1:21" s="34" customFormat="1" ht="24" customHeight="1" thickBot="1">
      <c r="A34" s="206" t="s">
        <v>84</v>
      </c>
      <c r="B34" s="207"/>
      <c r="C34" s="207"/>
      <c r="D34" s="207"/>
      <c r="E34" s="207"/>
      <c r="F34" s="207"/>
      <c r="G34" s="207"/>
      <c r="H34" s="207"/>
      <c r="I34" s="207"/>
      <c r="J34" s="207"/>
      <c r="K34" s="207"/>
      <c r="L34" s="207"/>
      <c r="M34" s="207"/>
      <c r="N34" s="207"/>
      <c r="O34" s="207"/>
      <c r="P34" s="207"/>
      <c r="Q34" s="207"/>
      <c r="R34" s="207"/>
      <c r="S34" s="208"/>
    </row>
    <row r="35" spans="1:21" s="20" customFormat="1" ht="20.399999999999999" customHeight="1">
      <c r="A35" s="71"/>
      <c r="B35" s="234" t="s">
        <v>140</v>
      </c>
      <c r="C35" s="234"/>
      <c r="D35" s="234"/>
      <c r="E35" s="234"/>
      <c r="F35" s="234"/>
      <c r="G35" s="234"/>
      <c r="H35" s="234"/>
      <c r="I35" s="234"/>
      <c r="J35" s="234"/>
      <c r="K35" s="234"/>
      <c r="L35" s="234"/>
      <c r="M35" s="234"/>
      <c r="N35" s="234"/>
      <c r="O35" s="234"/>
      <c r="P35" s="234"/>
      <c r="Q35" s="234"/>
      <c r="R35" s="234"/>
      <c r="S35" s="235"/>
    </row>
    <row r="36" spans="1:21" s="20" customFormat="1" ht="20.399999999999999" customHeight="1">
      <c r="A36" s="71"/>
      <c r="B36" s="236"/>
      <c r="C36" s="236"/>
      <c r="D36" s="236"/>
      <c r="E36" s="236"/>
      <c r="F36" s="236"/>
      <c r="G36" s="236"/>
      <c r="H36" s="236"/>
      <c r="I36" s="236"/>
      <c r="J36" s="236"/>
      <c r="K36" s="236"/>
      <c r="L36" s="236"/>
      <c r="M36" s="236"/>
      <c r="N36" s="236"/>
      <c r="O36" s="236"/>
      <c r="P36" s="236"/>
      <c r="Q36" s="236"/>
      <c r="R36" s="236"/>
      <c r="S36" s="237"/>
    </row>
    <row r="37" spans="1:21" s="20" customFormat="1" ht="33.6" customHeight="1">
      <c r="A37" s="71"/>
      <c r="B37" s="238" t="s">
        <v>122</v>
      </c>
      <c r="C37" s="238"/>
      <c r="D37" s="238"/>
      <c r="E37" s="238"/>
      <c r="F37" s="238"/>
      <c r="G37" s="238"/>
      <c r="H37" s="238"/>
      <c r="I37" s="238"/>
      <c r="J37" s="238"/>
      <c r="K37" s="238"/>
      <c r="L37" s="238"/>
      <c r="M37" s="238"/>
      <c r="N37" s="238"/>
      <c r="O37" s="238"/>
      <c r="P37" s="238"/>
      <c r="Q37" s="238"/>
      <c r="R37" s="238"/>
      <c r="S37" s="239"/>
    </row>
    <row r="38" spans="1:21" s="1" customFormat="1" ht="20.399999999999999" customHeight="1" thickBot="1">
      <c r="A38" s="70" t="s">
        <v>73</v>
      </c>
      <c r="B38" s="49"/>
      <c r="C38" s="13"/>
      <c r="D38" s="3"/>
      <c r="E38" s="3"/>
      <c r="F38" s="3"/>
      <c r="G38" s="3"/>
      <c r="H38" s="3"/>
      <c r="I38" s="3"/>
      <c r="J38" s="3"/>
      <c r="K38" s="3"/>
      <c r="L38" s="3"/>
      <c r="M38" s="3"/>
      <c r="N38" s="3"/>
      <c r="O38" s="2"/>
      <c r="P38" s="3"/>
      <c r="Q38" s="3"/>
      <c r="R38" s="3"/>
      <c r="S38" s="63"/>
    </row>
    <row r="39" spans="1:21" s="1" customFormat="1" ht="102.45" customHeight="1" thickBot="1">
      <c r="A39" s="72"/>
      <c r="B39" s="192" t="s">
        <v>116</v>
      </c>
      <c r="C39" s="215"/>
      <c r="D39" s="193"/>
      <c r="E39" s="209" t="s">
        <v>117</v>
      </c>
      <c r="F39" s="210"/>
      <c r="G39" s="211"/>
      <c r="H39" s="192" t="s">
        <v>118</v>
      </c>
      <c r="I39" s="215"/>
      <c r="J39" s="193"/>
      <c r="K39" s="209" t="s">
        <v>119</v>
      </c>
      <c r="L39" s="210"/>
      <c r="M39" s="211"/>
      <c r="N39" s="37" t="s">
        <v>120</v>
      </c>
      <c r="O39" s="192" t="s">
        <v>121</v>
      </c>
      <c r="P39" s="193"/>
      <c r="Q39" s="142" t="s">
        <v>138</v>
      </c>
      <c r="R39" s="12"/>
      <c r="S39" s="165"/>
    </row>
    <row r="40" spans="1:21" s="1" customFormat="1" ht="22.2" customHeight="1">
      <c r="A40" s="72"/>
      <c r="B40" s="379" t="s">
        <v>276</v>
      </c>
      <c r="C40" s="380"/>
      <c r="D40" s="381"/>
      <c r="E40" s="375">
        <v>30</v>
      </c>
      <c r="F40" s="376"/>
      <c r="G40" s="128" t="str">
        <f>IFERROR(VLOOKUP(B40,光熱費支援金基準額!C:E,2,FALSE),"")</f>
        <v>人</v>
      </c>
      <c r="H40" s="359">
        <f>IFERROR(VLOOKUP(B40,光熱費支援金基準額!C:E,3,FALSE),"")</f>
        <v>3000</v>
      </c>
      <c r="I40" s="360"/>
      <c r="J40" s="361"/>
      <c r="K40" s="372"/>
      <c r="L40" s="373"/>
      <c r="M40" s="374"/>
      <c r="N40" s="130" t="str">
        <f>IFERROR(VLOOKUP(K40,[3]光熱費支援金基準額!F:G,2,FALSE)," ")</f>
        <v xml:space="preserve"> </v>
      </c>
      <c r="O40" s="164">
        <f>IFERROR(IF(ISNUMBER(E40),E40,1)*H40+SUBSTITUTE(N40," ",0),"")</f>
        <v>90000</v>
      </c>
      <c r="P40" s="44" t="s">
        <v>11</v>
      </c>
      <c r="Q40" s="176"/>
      <c r="R40" s="12"/>
      <c r="S40" s="165"/>
    </row>
    <row r="41" spans="1:21" s="1" customFormat="1" ht="22.2" customHeight="1" thickBot="1">
      <c r="A41" s="72"/>
      <c r="B41" s="390"/>
      <c r="C41" s="391"/>
      <c r="D41" s="392"/>
      <c r="E41" s="377"/>
      <c r="F41" s="378"/>
      <c r="G41" s="129" t="str">
        <f>IFERROR(VLOOKUP(B41,[3]光熱費支援金基準額!C:E,2,FALSE),"")</f>
        <v/>
      </c>
      <c r="H41" s="382" t="str">
        <f>IFERROR(VLOOKUP(B41,[3]光熱費支援金基準額!C:E,3,FALSE),"")</f>
        <v/>
      </c>
      <c r="I41" s="383"/>
      <c r="J41" s="384"/>
      <c r="K41" s="212"/>
      <c r="L41" s="213"/>
      <c r="M41" s="214"/>
      <c r="N41" s="131" t="str">
        <f>IFERROR(VLOOKUP(K41,[3]光熱費支援金基準額!F:G,2,FALSE)," ")</f>
        <v xml:space="preserve"> </v>
      </c>
      <c r="O41" s="116" t="str">
        <f t="shared" ref="O41" si="0">IFERROR(IF(ISNUMBER(E41),E41,1)*H41+SUBSTITUTE(N41," ",0),"")</f>
        <v/>
      </c>
      <c r="P41" s="45" t="s">
        <v>11</v>
      </c>
      <c r="Q41" s="121"/>
      <c r="R41" s="11"/>
      <c r="S41" s="165"/>
      <c r="U41" s="4"/>
    </row>
    <row r="42" spans="1:21" s="1" customFormat="1" ht="22.95" customHeight="1" thickBot="1">
      <c r="A42" s="72"/>
      <c r="B42" s="126" t="s">
        <v>115</v>
      </c>
      <c r="C42" s="126"/>
      <c r="D42" s="127"/>
      <c r="E42" s="356">
        <f>SUM(O40:O41)</f>
        <v>90000</v>
      </c>
      <c r="F42" s="357"/>
      <c r="G42" s="357"/>
      <c r="H42" s="357"/>
      <c r="I42" s="358"/>
      <c r="J42" s="106" t="s">
        <v>11</v>
      </c>
      <c r="K42" s="38"/>
      <c r="L42" s="38"/>
      <c r="M42" s="38"/>
      <c r="N42" s="38"/>
      <c r="O42" s="38"/>
      <c r="P42" s="38"/>
      <c r="Q42" s="49"/>
      <c r="R42" s="49"/>
      <c r="S42" s="47"/>
    </row>
    <row r="43" spans="1:21" s="1" customFormat="1" ht="18" customHeight="1">
      <c r="A43" s="73"/>
      <c r="B43" s="19" t="s">
        <v>151</v>
      </c>
      <c r="C43" s="74"/>
      <c r="D43" s="5"/>
      <c r="E43" s="5"/>
      <c r="F43" s="5"/>
      <c r="G43" s="5"/>
      <c r="H43" s="5"/>
      <c r="I43" s="5"/>
      <c r="J43" s="5"/>
      <c r="K43" s="14"/>
      <c r="L43" s="14"/>
      <c r="M43" s="14"/>
      <c r="N43" s="14"/>
      <c r="O43" s="14"/>
      <c r="P43" s="14"/>
      <c r="Q43" s="49"/>
      <c r="R43" s="49"/>
      <c r="S43" s="47"/>
    </row>
    <row r="44" spans="1:21" s="1" customFormat="1" ht="9" customHeight="1">
      <c r="A44" s="75"/>
      <c r="B44" s="14"/>
      <c r="C44" s="74"/>
      <c r="D44" s="14"/>
      <c r="E44" s="14"/>
      <c r="F44" s="14"/>
      <c r="G44" s="14"/>
      <c r="H44" s="14"/>
      <c r="I44" s="14"/>
      <c r="J44" s="14"/>
      <c r="K44" s="14"/>
      <c r="L44" s="14"/>
      <c r="M44" s="14"/>
      <c r="N44" s="14"/>
      <c r="O44" s="14"/>
      <c r="P44" s="14"/>
      <c r="Q44" s="49"/>
      <c r="R44" s="49"/>
      <c r="S44" s="47"/>
    </row>
    <row r="45" spans="1:21" s="1" customFormat="1" ht="21" customHeight="1" thickBot="1">
      <c r="A45" s="75"/>
      <c r="B45" s="17" t="s">
        <v>60</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5"/>
      <c r="B46" s="216" t="s">
        <v>54</v>
      </c>
      <c r="C46" s="217"/>
      <c r="D46" s="12"/>
      <c r="E46" s="49"/>
      <c r="F46" s="49"/>
      <c r="G46" s="49"/>
      <c r="H46" s="49"/>
      <c r="I46" s="49"/>
      <c r="J46" s="49"/>
      <c r="K46" s="49"/>
      <c r="L46" s="49"/>
      <c r="M46" s="49"/>
      <c r="N46" s="49"/>
      <c r="O46" s="49"/>
      <c r="P46" s="49"/>
      <c r="Q46" s="49"/>
      <c r="R46" s="49"/>
      <c r="S46" s="47"/>
    </row>
    <row r="47" spans="1:21" s="1" customFormat="1" ht="21" customHeight="1" thickBot="1">
      <c r="A47" s="75"/>
      <c r="B47" s="218"/>
      <c r="C47" s="219"/>
      <c r="D47" s="12"/>
      <c r="E47" s="49"/>
      <c r="F47" s="49"/>
      <c r="G47" s="49"/>
      <c r="H47" s="49"/>
      <c r="I47" s="49"/>
      <c r="J47" s="49"/>
      <c r="K47" s="49"/>
      <c r="L47" s="49"/>
      <c r="M47" s="49"/>
      <c r="N47" s="49"/>
      <c r="O47" s="49"/>
      <c r="P47" s="49"/>
      <c r="Q47" s="49"/>
      <c r="R47" s="49"/>
      <c r="S47" s="47"/>
    </row>
    <row r="48" spans="1:21" s="1" customFormat="1" ht="21" customHeight="1" thickBot="1">
      <c r="A48" s="75"/>
      <c r="B48" s="17" t="s">
        <v>142</v>
      </c>
      <c r="C48" s="38"/>
      <c r="D48" s="17"/>
      <c r="E48" s="17"/>
      <c r="F48" s="17"/>
      <c r="G48" s="17"/>
      <c r="H48" s="17"/>
      <c r="I48" s="17"/>
      <c r="J48" s="17"/>
      <c r="K48" s="17"/>
      <c r="L48" s="17"/>
      <c r="M48" s="17"/>
      <c r="N48" s="17"/>
      <c r="O48" s="17"/>
      <c r="P48" s="17"/>
      <c r="Q48" s="49"/>
      <c r="R48" s="49"/>
      <c r="S48" s="47"/>
    </row>
    <row r="49" spans="1:21" s="1" customFormat="1" ht="21" customHeight="1" thickBot="1">
      <c r="A49" s="75"/>
      <c r="B49" s="216" t="s">
        <v>143</v>
      </c>
      <c r="C49" s="217"/>
      <c r="D49" s="370" t="s">
        <v>123</v>
      </c>
      <c r="E49" s="370"/>
      <c r="F49" s="370"/>
      <c r="G49" s="217"/>
      <c r="H49" s="17"/>
      <c r="I49" s="17"/>
      <c r="J49" s="17"/>
      <c r="K49" s="17"/>
      <c r="L49" s="12"/>
      <c r="M49" s="49"/>
      <c r="N49" s="49"/>
      <c r="O49" s="49"/>
      <c r="P49" s="49"/>
      <c r="Q49" s="49"/>
      <c r="R49" s="49"/>
      <c r="S49" s="47"/>
    </row>
    <row r="50" spans="1:21" s="1" customFormat="1" ht="21" customHeight="1" thickBot="1">
      <c r="A50" s="75"/>
      <c r="B50" s="218"/>
      <c r="C50" s="219"/>
      <c r="D50" s="371"/>
      <c r="E50" s="371"/>
      <c r="F50" s="371"/>
      <c r="G50" s="219"/>
      <c r="H50" s="17"/>
      <c r="I50" s="17"/>
      <c r="J50" s="17"/>
      <c r="K50" s="17"/>
      <c r="L50" s="12"/>
      <c r="M50" s="49"/>
      <c r="N50" s="49"/>
      <c r="O50" s="49"/>
      <c r="P50" s="49"/>
      <c r="Q50" s="49"/>
      <c r="R50" s="49"/>
      <c r="S50" s="47"/>
    </row>
    <row r="51" spans="1:21" s="1" customFormat="1" ht="14.4" customHeight="1">
      <c r="A51" s="75"/>
      <c r="B51" s="17"/>
      <c r="C51" s="38"/>
      <c r="D51" s="17"/>
      <c r="E51" s="17"/>
      <c r="F51" s="17"/>
      <c r="G51" s="17"/>
      <c r="H51" s="17"/>
      <c r="I51" s="17"/>
      <c r="J51" s="17"/>
      <c r="K51" s="17"/>
      <c r="L51" s="17"/>
      <c r="M51" s="17"/>
      <c r="N51" s="17"/>
      <c r="O51" s="17"/>
      <c r="P51" s="17"/>
      <c r="Q51" s="17"/>
      <c r="R51" s="17"/>
      <c r="S51" s="42"/>
      <c r="T51" s="11"/>
      <c r="U51" s="12"/>
    </row>
    <row r="52" spans="1:21" s="1" customFormat="1" ht="21" customHeight="1" thickBot="1">
      <c r="A52" s="75"/>
      <c r="B52" s="17" t="s">
        <v>268</v>
      </c>
      <c r="C52" s="38"/>
      <c r="D52" s="17"/>
      <c r="E52" s="17"/>
      <c r="F52" s="17"/>
      <c r="G52" s="17"/>
      <c r="H52" s="17"/>
      <c r="I52" s="17"/>
      <c r="J52" s="17"/>
      <c r="K52" s="17"/>
      <c r="L52" s="17"/>
      <c r="M52" s="17"/>
      <c r="N52" s="17"/>
      <c r="O52" s="17"/>
      <c r="P52" s="17"/>
      <c r="Q52" s="17"/>
      <c r="R52" s="17"/>
      <c r="S52" s="42"/>
      <c r="T52" s="11"/>
      <c r="U52" s="12"/>
    </row>
    <row r="53" spans="1:21" s="1" customFormat="1" ht="21" customHeight="1" thickBot="1">
      <c r="A53" s="75"/>
      <c r="B53" s="216" t="s">
        <v>87</v>
      </c>
      <c r="C53" s="217"/>
      <c r="D53" s="12"/>
      <c r="E53" s="49"/>
      <c r="F53" s="49"/>
      <c r="G53" s="49"/>
      <c r="H53" s="49"/>
      <c r="I53" s="49"/>
      <c r="J53" s="49"/>
      <c r="K53" s="49"/>
      <c r="L53" s="49"/>
      <c r="M53" s="49"/>
      <c r="N53" s="49"/>
      <c r="O53" s="49"/>
      <c r="P53" s="49"/>
      <c r="Q53" s="49"/>
      <c r="R53" s="49"/>
      <c r="S53" s="47"/>
    </row>
    <row r="54" spans="1:21" s="1" customFormat="1" ht="21" customHeight="1" thickBot="1">
      <c r="A54" s="75"/>
      <c r="B54" s="233"/>
      <c r="C54" s="233"/>
      <c r="D54" s="12"/>
      <c r="E54" s="49"/>
      <c r="F54" s="49"/>
      <c r="G54" s="49"/>
      <c r="H54" s="49"/>
      <c r="I54" s="49"/>
      <c r="J54" s="49"/>
      <c r="K54" s="49"/>
      <c r="L54" s="49"/>
      <c r="M54" s="49"/>
      <c r="N54" s="49"/>
      <c r="O54" s="49"/>
      <c r="P54" s="49"/>
      <c r="Q54" s="49"/>
      <c r="R54" s="49"/>
      <c r="S54" s="47"/>
    </row>
    <row r="55" spans="1:21" s="1" customFormat="1" ht="21" customHeight="1" thickBot="1">
      <c r="A55" s="75"/>
      <c r="B55" s="17" t="s">
        <v>192</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5"/>
      <c r="B56" s="192" t="s">
        <v>124</v>
      </c>
      <c r="C56" s="193"/>
      <c r="D56" s="194" t="s">
        <v>125</v>
      </c>
      <c r="E56" s="194"/>
      <c r="F56" s="11"/>
      <c r="G56" s="12"/>
      <c r="H56" s="49"/>
      <c r="I56" s="49"/>
      <c r="J56" s="49"/>
      <c r="K56" s="49"/>
      <c r="L56" s="49"/>
      <c r="M56" s="49"/>
      <c r="N56" s="49"/>
      <c r="O56" s="49"/>
      <c r="S56" s="47"/>
    </row>
    <row r="57" spans="1:21" s="1" customFormat="1" ht="21" customHeight="1">
      <c r="A57" s="75"/>
      <c r="B57" s="195"/>
      <c r="C57" s="196"/>
      <c r="D57" s="197"/>
      <c r="E57" s="198"/>
      <c r="F57" s="11"/>
      <c r="G57" s="12"/>
      <c r="H57" s="49"/>
      <c r="I57" s="49"/>
      <c r="J57" s="49"/>
      <c r="K57" s="49"/>
      <c r="L57" s="49"/>
      <c r="M57" s="49"/>
      <c r="N57" s="49"/>
      <c r="O57" s="49"/>
      <c r="S57" s="47"/>
    </row>
    <row r="58" spans="1:21" s="1" customFormat="1" ht="21" customHeight="1">
      <c r="A58" s="75"/>
      <c r="B58" s="199"/>
      <c r="C58" s="200"/>
      <c r="D58" s="201"/>
      <c r="E58" s="202"/>
      <c r="F58" s="11"/>
      <c r="G58" s="12"/>
      <c r="H58" s="49"/>
      <c r="I58" s="49"/>
      <c r="J58" s="49"/>
      <c r="K58" s="49"/>
      <c r="L58" s="49"/>
      <c r="M58" s="49"/>
      <c r="N58" s="49"/>
      <c r="O58" s="49"/>
      <c r="S58" s="47"/>
    </row>
    <row r="59" spans="1:21" s="1" customFormat="1" ht="21" customHeight="1">
      <c r="A59" s="75"/>
      <c r="B59" s="199"/>
      <c r="C59" s="200"/>
      <c r="D59" s="201"/>
      <c r="E59" s="202"/>
      <c r="F59" s="11"/>
      <c r="G59" s="12"/>
      <c r="H59" s="49"/>
      <c r="I59" s="49"/>
      <c r="J59" s="49"/>
      <c r="K59" s="49"/>
      <c r="L59" s="49"/>
      <c r="M59" s="49"/>
      <c r="N59" s="49"/>
      <c r="O59" s="49"/>
      <c r="S59" s="47"/>
    </row>
    <row r="60" spans="1:21" s="1" customFormat="1" ht="21" customHeight="1">
      <c r="A60" s="75"/>
      <c r="B60" s="199"/>
      <c r="C60" s="200"/>
      <c r="D60" s="201"/>
      <c r="E60" s="202"/>
      <c r="F60" s="11"/>
      <c r="G60" s="12"/>
      <c r="H60" s="49"/>
      <c r="I60" s="49"/>
      <c r="J60" s="49"/>
      <c r="K60" s="49"/>
      <c r="L60" s="49"/>
      <c r="M60" s="49"/>
      <c r="N60" s="49"/>
      <c r="O60" s="49"/>
      <c r="S60" s="47"/>
    </row>
    <row r="61" spans="1:21" s="1" customFormat="1" ht="21" customHeight="1">
      <c r="A61" s="75"/>
      <c r="B61" s="199"/>
      <c r="C61" s="200"/>
      <c r="D61" s="201"/>
      <c r="E61" s="202"/>
      <c r="F61" s="11"/>
      <c r="G61" s="12"/>
      <c r="H61" s="49"/>
      <c r="I61" s="49"/>
      <c r="J61" s="49"/>
      <c r="K61" s="49"/>
      <c r="L61" s="49"/>
      <c r="M61" s="49"/>
      <c r="N61" s="49"/>
      <c r="O61" s="49"/>
      <c r="S61" s="47"/>
    </row>
    <row r="62" spans="1:21" s="1" customFormat="1" ht="21" customHeight="1" thickBot="1">
      <c r="A62" s="75"/>
      <c r="B62" s="348"/>
      <c r="C62" s="349"/>
      <c r="D62" s="350"/>
      <c r="E62" s="351"/>
      <c r="F62" s="11"/>
      <c r="G62" s="12"/>
      <c r="H62" s="49"/>
      <c r="I62" s="49"/>
      <c r="J62" s="49"/>
      <c r="K62" s="49"/>
      <c r="L62" s="49"/>
      <c r="M62" s="49"/>
      <c r="N62" s="49"/>
      <c r="O62" s="49"/>
      <c r="S62" s="47"/>
    </row>
    <row r="63" spans="1:21" s="1" customFormat="1" ht="21" customHeight="1">
      <c r="A63" s="75"/>
      <c r="B63" s="17"/>
      <c r="C63" s="38"/>
      <c r="D63" s="17"/>
      <c r="E63" s="17"/>
      <c r="F63" s="17"/>
      <c r="G63" s="17"/>
      <c r="H63" s="17"/>
      <c r="I63" s="17"/>
      <c r="J63" s="17"/>
      <c r="K63" s="17"/>
      <c r="L63" s="17"/>
      <c r="M63" s="17"/>
      <c r="N63" s="17"/>
      <c r="O63" s="17"/>
      <c r="P63" s="17"/>
      <c r="Q63" s="17"/>
      <c r="R63" s="17"/>
      <c r="S63" s="42"/>
      <c r="T63" s="11"/>
      <c r="U63" s="12"/>
    </row>
    <row r="64" spans="1:21" s="40" customFormat="1" ht="22.2">
      <c r="A64" s="76"/>
      <c r="B64" s="39" t="s">
        <v>25</v>
      </c>
      <c r="C64" s="77"/>
      <c r="D64" s="32"/>
      <c r="E64" s="32"/>
      <c r="F64" s="32"/>
      <c r="G64" s="32"/>
      <c r="H64" s="32"/>
      <c r="I64" s="32"/>
      <c r="J64" s="32"/>
      <c r="K64" s="32"/>
      <c r="L64" s="32"/>
      <c r="M64" s="77"/>
      <c r="N64" s="77"/>
      <c r="O64" s="77"/>
      <c r="P64" s="77"/>
      <c r="Q64" s="77"/>
      <c r="R64" s="77"/>
      <c r="S64" s="78"/>
    </row>
    <row r="65" spans="1:30" s="40" customFormat="1" ht="19.2" customHeight="1">
      <c r="A65" s="76"/>
      <c r="B65" s="39" t="s">
        <v>61</v>
      </c>
      <c r="C65" s="77"/>
      <c r="D65" s="32"/>
      <c r="E65" s="32"/>
      <c r="F65" s="32"/>
      <c r="G65" s="32"/>
      <c r="H65" s="32"/>
      <c r="I65" s="32"/>
      <c r="J65" s="32"/>
      <c r="K65" s="32"/>
      <c r="L65" s="32"/>
      <c r="M65" s="77"/>
      <c r="N65" s="77"/>
      <c r="O65" s="77"/>
      <c r="P65" s="77"/>
      <c r="Q65" s="77"/>
      <c r="R65" s="77"/>
      <c r="S65" s="78"/>
    </row>
    <row r="66" spans="1:30" s="40" customFormat="1" ht="19.2" customHeight="1">
      <c r="A66" s="76"/>
      <c r="B66" s="39" t="s">
        <v>114</v>
      </c>
      <c r="C66" s="77"/>
      <c r="D66" s="32"/>
      <c r="E66" s="32"/>
      <c r="F66" s="32"/>
      <c r="G66" s="32"/>
      <c r="H66" s="32"/>
      <c r="I66" s="32"/>
      <c r="J66" s="32"/>
      <c r="K66" s="32"/>
      <c r="L66" s="32"/>
      <c r="M66" s="77"/>
      <c r="N66" s="77"/>
      <c r="O66" s="77"/>
      <c r="P66" s="77"/>
      <c r="Q66" s="77"/>
      <c r="R66" s="77"/>
      <c r="S66" s="78"/>
    </row>
    <row r="67" spans="1:30" s="40" customFormat="1" ht="12.6" customHeight="1">
      <c r="A67" s="76"/>
      <c r="B67" s="79"/>
      <c r="C67" s="77"/>
      <c r="D67" s="32"/>
      <c r="E67" s="32"/>
      <c r="F67" s="32"/>
      <c r="G67" s="32"/>
      <c r="H67" s="32"/>
      <c r="I67" s="32"/>
      <c r="J67" s="32"/>
      <c r="K67" s="32"/>
      <c r="L67" s="32"/>
      <c r="M67" s="77"/>
      <c r="N67" s="77"/>
      <c r="O67" s="77"/>
      <c r="P67" s="77"/>
      <c r="Q67" s="77"/>
      <c r="R67" s="77"/>
      <c r="S67" s="78"/>
    </row>
    <row r="68" spans="1:30" s="34" customFormat="1" ht="18" customHeight="1">
      <c r="A68" s="80"/>
      <c r="B68" s="39" t="s">
        <v>9</v>
      </c>
      <c r="C68" s="39"/>
      <c r="D68" s="39"/>
      <c r="E68" s="39"/>
      <c r="F68" s="39"/>
      <c r="G68" s="39"/>
      <c r="H68" s="39"/>
      <c r="I68" s="39"/>
      <c r="J68" s="39"/>
      <c r="K68" s="39"/>
      <c r="L68" s="39"/>
      <c r="M68" s="39"/>
      <c r="N68" s="39"/>
      <c r="O68" s="39"/>
      <c r="P68" s="39"/>
      <c r="Q68" s="39"/>
      <c r="R68" s="39"/>
      <c r="S68" s="81"/>
      <c r="T68" s="33"/>
      <c r="U68" s="18"/>
    </row>
    <row r="69" spans="1:30" s="34" customFormat="1" ht="18" customHeight="1">
      <c r="A69" s="80"/>
      <c r="B69" s="39" t="s">
        <v>13</v>
      </c>
      <c r="C69" s="39"/>
      <c r="D69" s="39"/>
      <c r="E69" s="39"/>
      <c r="F69" s="39"/>
      <c r="G69" s="39"/>
      <c r="H69" s="39"/>
      <c r="I69" s="39"/>
      <c r="J69" s="39"/>
      <c r="K69" s="39"/>
      <c r="L69" s="39"/>
      <c r="M69" s="39"/>
      <c r="N69" s="39"/>
      <c r="O69" s="39"/>
      <c r="P69" s="39"/>
      <c r="Q69" s="39"/>
      <c r="R69" s="39"/>
      <c r="S69" s="81"/>
      <c r="T69" s="33"/>
      <c r="U69" s="18"/>
      <c r="V69" s="39"/>
      <c r="W69" s="39"/>
      <c r="X69" s="39"/>
      <c r="Y69" s="39"/>
      <c r="Z69" s="39"/>
      <c r="AA69" s="39"/>
      <c r="AB69" s="39"/>
      <c r="AC69" s="39"/>
      <c r="AD69" s="39"/>
    </row>
    <row r="70" spans="1:30" s="34" customFormat="1" ht="18" customHeight="1">
      <c r="A70" s="80"/>
      <c r="B70" s="39" t="s">
        <v>41</v>
      </c>
      <c r="C70" s="39"/>
      <c r="D70" s="39"/>
      <c r="E70" s="39"/>
      <c r="F70" s="39"/>
      <c r="G70" s="39"/>
      <c r="H70" s="39"/>
      <c r="I70" s="39"/>
      <c r="J70" s="39"/>
      <c r="K70" s="39"/>
      <c r="L70" s="39"/>
      <c r="M70" s="39"/>
      <c r="N70" s="39"/>
      <c r="O70" s="39"/>
      <c r="P70" s="39"/>
      <c r="Q70" s="39"/>
      <c r="R70" s="39"/>
      <c r="S70" s="82"/>
      <c r="T70" s="39"/>
      <c r="U70" s="39"/>
    </row>
    <row r="71" spans="1:30" s="34" customFormat="1" ht="35.25" customHeight="1">
      <c r="A71" s="80"/>
      <c r="B71" s="83"/>
      <c r="C71" s="365" t="s">
        <v>148</v>
      </c>
      <c r="D71" s="365"/>
      <c r="E71" s="365"/>
      <c r="F71" s="365"/>
      <c r="G71" s="365"/>
      <c r="H71" s="365"/>
      <c r="I71" s="365"/>
      <c r="J71" s="365"/>
      <c r="K71" s="365"/>
      <c r="L71" s="365"/>
      <c r="M71" s="365"/>
      <c r="N71" s="365"/>
      <c r="O71" s="365"/>
      <c r="P71" s="365"/>
      <c r="Q71" s="365"/>
      <c r="R71" s="365"/>
      <c r="S71" s="366"/>
    </row>
    <row r="72" spans="1:30" s="34" customFormat="1" ht="16.2">
      <c r="A72" s="80"/>
      <c r="B72" s="83"/>
      <c r="C72" s="39" t="s">
        <v>75</v>
      </c>
      <c r="D72" s="39"/>
      <c r="E72" s="39"/>
      <c r="F72" s="39"/>
      <c r="G72" s="39"/>
      <c r="H72" s="39"/>
      <c r="I72" s="39"/>
      <c r="J72" s="39"/>
      <c r="K72" s="39"/>
      <c r="L72" s="39"/>
      <c r="M72" s="39"/>
      <c r="N72" s="39"/>
      <c r="O72" s="39"/>
      <c r="P72" s="39"/>
      <c r="Q72" s="39"/>
      <c r="R72" s="39"/>
      <c r="S72" s="81"/>
    </row>
    <row r="73" spans="1:30" s="34" customFormat="1" ht="16.2">
      <c r="A73" s="80"/>
      <c r="B73" s="83"/>
      <c r="C73" s="39" t="s">
        <v>79</v>
      </c>
      <c r="D73" s="39"/>
      <c r="E73" s="39"/>
      <c r="F73" s="39"/>
      <c r="G73" s="39"/>
      <c r="H73" s="39"/>
      <c r="I73" s="39"/>
      <c r="J73" s="39"/>
      <c r="K73" s="39"/>
      <c r="L73" s="39"/>
      <c r="M73" s="39"/>
      <c r="N73" s="39"/>
      <c r="O73" s="39"/>
      <c r="P73" s="39"/>
      <c r="Q73" s="39"/>
      <c r="R73" s="39"/>
      <c r="S73" s="82"/>
    </row>
    <row r="74" spans="1:30" ht="18.600000000000001" thickBot="1">
      <c r="A74" s="84"/>
      <c r="B74" s="74"/>
      <c r="C74" s="74"/>
      <c r="D74" s="74"/>
      <c r="E74" s="74"/>
      <c r="F74" s="74"/>
      <c r="G74" s="74"/>
      <c r="H74" s="74"/>
      <c r="I74" s="74"/>
      <c r="J74" s="74"/>
      <c r="K74" s="74"/>
      <c r="L74" s="74"/>
      <c r="M74" s="74"/>
      <c r="N74" s="74"/>
      <c r="O74" s="74"/>
      <c r="P74" s="74"/>
      <c r="Q74" s="74"/>
      <c r="R74" s="74"/>
      <c r="S74" s="85"/>
    </row>
    <row r="75" spans="1:30" ht="22.2" customHeight="1" thickBot="1">
      <c r="A75" s="122" t="s">
        <v>74</v>
      </c>
      <c r="B75" s="123"/>
      <c r="C75" s="124"/>
      <c r="D75" s="124"/>
      <c r="E75" s="124"/>
      <c r="F75" s="124"/>
      <c r="G75" s="124"/>
      <c r="H75" s="124"/>
      <c r="I75" s="124"/>
      <c r="J75" s="124"/>
      <c r="K75" s="124"/>
      <c r="L75" s="124"/>
      <c r="M75" s="124"/>
      <c r="N75" s="124"/>
      <c r="O75" s="124"/>
      <c r="P75" s="124"/>
      <c r="Q75" s="124"/>
      <c r="R75" s="124"/>
      <c r="S75" s="125"/>
    </row>
    <row r="76" spans="1:30" ht="19.5" customHeight="1" thickBot="1">
      <c r="A76" s="86"/>
      <c r="B76" s="209" t="s">
        <v>171</v>
      </c>
      <c r="C76" s="210"/>
      <c r="D76" s="210"/>
      <c r="E76" s="210"/>
      <c r="F76" s="211"/>
      <c r="G76" s="74"/>
      <c r="H76" s="74"/>
      <c r="I76" s="74"/>
      <c r="J76" s="74"/>
      <c r="K76" s="74"/>
      <c r="L76" s="74"/>
      <c r="M76" s="74"/>
      <c r="N76" s="74"/>
      <c r="O76" s="74"/>
      <c r="P76" s="74"/>
      <c r="Q76" s="74"/>
      <c r="R76" s="74"/>
      <c r="S76" s="85"/>
    </row>
    <row r="77" spans="1:30" ht="18.600000000000001" thickBot="1">
      <c r="A77" s="86"/>
      <c r="B77" s="226"/>
      <c r="C77" s="227"/>
      <c r="D77" s="227"/>
      <c r="E77" s="227"/>
      <c r="F77" s="228"/>
      <c r="G77" s="74"/>
      <c r="H77" s="74"/>
      <c r="I77" s="74"/>
      <c r="J77" s="74"/>
      <c r="K77" s="74"/>
      <c r="L77" s="74"/>
      <c r="M77" s="74"/>
      <c r="N77" s="74"/>
      <c r="O77" s="74"/>
      <c r="P77" s="74"/>
      <c r="Q77" s="74"/>
      <c r="R77" s="74"/>
      <c r="S77" s="85"/>
    </row>
    <row r="78" spans="1:30" ht="22.2" customHeight="1" thickBot="1">
      <c r="A78" s="86"/>
      <c r="B78" s="229" t="s">
        <v>81</v>
      </c>
      <c r="C78" s="230"/>
      <c r="D78" s="231" t="str">
        <f>IFERROR(VLOOKUP(B77,[3]光熱費支援金基準額!C:E,3,FALSE),"")</f>
        <v/>
      </c>
      <c r="E78" s="232"/>
      <c r="F78" s="143" t="s">
        <v>11</v>
      </c>
      <c r="G78" s="74"/>
      <c r="H78" s="74"/>
      <c r="I78" s="74"/>
      <c r="J78" s="74"/>
      <c r="K78" s="74"/>
      <c r="L78" s="74"/>
      <c r="M78" s="74"/>
      <c r="N78" s="74"/>
      <c r="O78" s="74"/>
      <c r="P78" s="74"/>
      <c r="Q78" s="74"/>
      <c r="R78" s="74"/>
      <c r="S78" s="85"/>
      <c r="T78" s="175"/>
    </row>
    <row r="79" spans="1:30" s="41" customFormat="1" ht="33.75" customHeight="1">
      <c r="A79" s="87"/>
      <c r="B79" s="224" t="s">
        <v>175</v>
      </c>
      <c r="C79" s="224"/>
      <c r="D79" s="224"/>
      <c r="E79" s="224"/>
      <c r="F79" s="224"/>
      <c r="G79" s="224"/>
      <c r="H79" s="224"/>
      <c r="I79" s="224"/>
      <c r="J79" s="224"/>
      <c r="K79" s="224"/>
      <c r="L79" s="224"/>
      <c r="M79" s="224"/>
      <c r="N79" s="224"/>
      <c r="O79" s="224"/>
      <c r="P79" s="224"/>
      <c r="Q79" s="224"/>
      <c r="R79" s="224"/>
      <c r="S79" s="225"/>
    </row>
    <row r="80" spans="1:30" ht="12.6" customHeight="1">
      <c r="A80" s="86"/>
      <c r="B80" s="88"/>
      <c r="C80" s="88"/>
      <c r="D80" s="16"/>
      <c r="E80" s="16"/>
      <c r="F80" s="16"/>
      <c r="G80" s="16"/>
      <c r="H80" s="16"/>
      <c r="I80" s="16"/>
      <c r="J80" s="16"/>
      <c r="K80" s="16"/>
      <c r="L80" s="16"/>
      <c r="M80" s="88"/>
      <c r="N80" s="88"/>
      <c r="O80" s="88"/>
      <c r="P80" s="88"/>
      <c r="Q80" s="88"/>
      <c r="R80" s="88"/>
      <c r="S80" s="85"/>
    </row>
    <row r="81" spans="1:19" s="40" customFormat="1" ht="19.95" customHeight="1">
      <c r="A81" s="76"/>
      <c r="B81" s="39" t="s">
        <v>25</v>
      </c>
      <c r="C81" s="77"/>
      <c r="D81" s="32"/>
      <c r="E81" s="32"/>
      <c r="F81" s="32"/>
      <c r="G81" s="32"/>
      <c r="H81" s="32"/>
      <c r="I81" s="32"/>
      <c r="J81" s="32"/>
      <c r="K81" s="32"/>
      <c r="L81" s="32"/>
      <c r="M81" s="77"/>
      <c r="N81" s="77"/>
      <c r="O81" s="77"/>
      <c r="P81" s="77"/>
      <c r="Q81" s="77"/>
      <c r="R81" s="77"/>
      <c r="S81" s="78"/>
    </row>
    <row r="82" spans="1:19" s="40" customFormat="1" ht="19.95" customHeight="1">
      <c r="A82" s="76"/>
      <c r="B82" s="39" t="s">
        <v>61</v>
      </c>
      <c r="C82" s="77"/>
      <c r="D82" s="32"/>
      <c r="E82" s="32"/>
      <c r="F82" s="32"/>
      <c r="G82" s="32"/>
      <c r="H82" s="32"/>
      <c r="I82" s="32"/>
      <c r="J82" s="32"/>
      <c r="K82" s="32"/>
      <c r="L82" s="32"/>
      <c r="M82" s="77"/>
      <c r="N82" s="77"/>
      <c r="O82" s="77"/>
      <c r="P82" s="77"/>
      <c r="Q82" s="77"/>
      <c r="R82" s="77"/>
      <c r="S82" s="78"/>
    </row>
    <row r="83" spans="1:19" s="40" customFormat="1" ht="19.95" customHeight="1">
      <c r="A83" s="76"/>
      <c r="B83" s="39" t="s">
        <v>141</v>
      </c>
      <c r="C83" s="77"/>
      <c r="D83" s="32"/>
      <c r="E83" s="32"/>
      <c r="F83" s="32"/>
      <c r="G83" s="32"/>
      <c r="H83" s="32"/>
      <c r="I83" s="32"/>
      <c r="J83" s="32"/>
      <c r="K83" s="32"/>
      <c r="L83" s="32"/>
      <c r="M83" s="77"/>
      <c r="N83" s="77"/>
      <c r="O83" s="77"/>
      <c r="P83" s="77"/>
      <c r="Q83" s="77"/>
      <c r="R83" s="77"/>
      <c r="S83" s="78"/>
    </row>
    <row r="84" spans="1:19" s="40" customFormat="1" ht="19.95" customHeight="1">
      <c r="A84" s="76"/>
      <c r="B84" s="79" t="s">
        <v>147</v>
      </c>
      <c r="C84" s="77"/>
      <c r="D84" s="32"/>
      <c r="E84" s="32"/>
      <c r="F84" s="32"/>
      <c r="G84" s="32"/>
      <c r="H84" s="32"/>
      <c r="I84" s="32"/>
      <c r="J84" s="32"/>
      <c r="K84" s="32"/>
      <c r="L84" s="32"/>
      <c r="M84" s="77"/>
      <c r="N84" s="77"/>
      <c r="O84" s="77"/>
      <c r="P84" s="77"/>
      <c r="Q84" s="77"/>
      <c r="R84" s="77"/>
      <c r="S84" s="78"/>
    </row>
    <row r="85" spans="1:19" ht="10.199999999999999" customHeight="1">
      <c r="A85" s="86"/>
      <c r="B85" s="88"/>
      <c r="C85" s="88"/>
      <c r="D85" s="16"/>
      <c r="E85" s="16"/>
      <c r="F85" s="16"/>
      <c r="G85" s="16"/>
      <c r="H85" s="16"/>
      <c r="I85" s="16"/>
      <c r="J85" s="16"/>
      <c r="K85" s="16"/>
      <c r="L85" s="16"/>
      <c r="M85" s="88"/>
      <c r="N85" s="88"/>
      <c r="O85" s="88"/>
      <c r="P85" s="88"/>
      <c r="Q85" s="88"/>
      <c r="R85" s="88"/>
      <c r="S85" s="85"/>
    </row>
    <row r="86" spans="1:19" s="15" customFormat="1" ht="22.2">
      <c r="A86" s="89"/>
      <c r="B86" s="39" t="s">
        <v>9</v>
      </c>
      <c r="C86" s="32"/>
      <c r="D86" s="16"/>
      <c r="E86" s="16"/>
      <c r="F86" s="16"/>
      <c r="G86" s="16"/>
      <c r="H86" s="16"/>
      <c r="I86" s="16"/>
      <c r="J86" s="16"/>
      <c r="K86" s="16"/>
      <c r="L86" s="16"/>
      <c r="M86" s="16"/>
      <c r="N86" s="16"/>
      <c r="O86" s="16"/>
      <c r="P86" s="16"/>
      <c r="Q86" s="16"/>
      <c r="R86" s="16"/>
      <c r="S86" s="90"/>
    </row>
    <row r="87" spans="1:19" s="15" customFormat="1" ht="22.2">
      <c r="A87" s="91"/>
      <c r="B87" s="39" t="s">
        <v>13</v>
      </c>
      <c r="C87" s="77"/>
      <c r="D87" s="88"/>
      <c r="E87" s="88"/>
      <c r="F87" s="88"/>
      <c r="G87" s="88"/>
      <c r="H87" s="88"/>
      <c r="I87" s="88"/>
      <c r="J87" s="88"/>
      <c r="K87" s="88"/>
      <c r="L87" s="88"/>
      <c r="M87" s="88"/>
      <c r="N87" s="88"/>
      <c r="O87" s="88"/>
      <c r="P87" s="88"/>
      <c r="Q87" s="88"/>
      <c r="R87" s="88"/>
      <c r="S87" s="90"/>
    </row>
    <row r="88" spans="1:19" s="15" customFormat="1" ht="22.2">
      <c r="A88" s="91"/>
      <c r="B88" s="39" t="s">
        <v>41</v>
      </c>
      <c r="C88" s="77"/>
      <c r="D88" s="88"/>
      <c r="E88" s="88"/>
      <c r="F88" s="88"/>
      <c r="G88" s="88"/>
      <c r="H88" s="88"/>
      <c r="I88" s="88"/>
      <c r="J88" s="88"/>
      <c r="K88" s="88"/>
      <c r="L88" s="88"/>
      <c r="M88" s="88"/>
      <c r="N88" s="88"/>
      <c r="O88" s="88"/>
      <c r="P88" s="88"/>
      <c r="Q88" s="88"/>
      <c r="R88" s="88"/>
      <c r="S88" s="90"/>
    </row>
    <row r="89" spans="1:19" s="15" customFormat="1" ht="19.2">
      <c r="A89" s="91"/>
      <c r="B89" s="83"/>
      <c r="C89" s="39" t="s">
        <v>146</v>
      </c>
      <c r="D89" s="88"/>
      <c r="E89" s="88"/>
      <c r="F89" s="88"/>
      <c r="G89" s="88"/>
      <c r="H89" s="88"/>
      <c r="I89" s="88"/>
      <c r="J89" s="88"/>
      <c r="K89" s="88"/>
      <c r="L89" s="88"/>
      <c r="M89" s="88"/>
      <c r="N89" s="88"/>
      <c r="O89" s="88"/>
      <c r="P89" s="88"/>
      <c r="Q89" s="88"/>
      <c r="R89" s="88"/>
      <c r="S89" s="90"/>
    </row>
    <row r="90" spans="1:19" s="15" customFormat="1" ht="19.8" thickBot="1">
      <c r="A90" s="92"/>
      <c r="B90" s="93"/>
      <c r="C90" s="94" t="s">
        <v>79</v>
      </c>
      <c r="D90" s="95"/>
      <c r="E90" s="95"/>
      <c r="F90" s="95"/>
      <c r="G90" s="95"/>
      <c r="H90" s="95"/>
      <c r="I90" s="95"/>
      <c r="J90" s="95"/>
      <c r="K90" s="95"/>
      <c r="L90" s="95"/>
      <c r="M90" s="95"/>
      <c r="N90" s="95"/>
      <c r="O90" s="95"/>
      <c r="P90" s="95"/>
      <c r="Q90" s="95"/>
      <c r="R90" s="95"/>
      <c r="S90" s="96"/>
    </row>
    <row r="91" spans="1:19" s="34" customFormat="1" ht="28.2" customHeight="1" thickBot="1">
      <c r="A91" s="206" t="s">
        <v>85</v>
      </c>
      <c r="B91" s="207"/>
      <c r="C91" s="207"/>
      <c r="D91" s="207"/>
      <c r="E91" s="207"/>
      <c r="F91" s="207"/>
      <c r="G91" s="207"/>
      <c r="H91" s="207"/>
      <c r="I91" s="207"/>
      <c r="J91" s="207"/>
      <c r="K91" s="207"/>
      <c r="L91" s="207"/>
      <c r="M91" s="207"/>
      <c r="N91" s="207"/>
      <c r="O91" s="207"/>
      <c r="P91" s="207"/>
      <c r="Q91" s="207"/>
      <c r="R91" s="207"/>
      <c r="S91" s="208"/>
    </row>
    <row r="92" spans="1:19" s="1" customFormat="1" ht="28.95" customHeight="1" thickBot="1">
      <c r="A92" s="46"/>
      <c r="B92" s="183" t="s">
        <v>17</v>
      </c>
      <c r="C92" s="8"/>
      <c r="D92" s="8"/>
      <c r="E92" s="8"/>
      <c r="F92" s="8"/>
      <c r="G92" s="8"/>
      <c r="H92" s="8"/>
      <c r="I92" s="8"/>
      <c r="J92" s="8"/>
      <c r="K92" s="8"/>
      <c r="L92" s="8"/>
      <c r="M92" s="8"/>
      <c r="N92" s="8"/>
      <c r="O92" s="9"/>
      <c r="P92" s="10"/>
      <c r="Q92" s="3"/>
      <c r="R92" s="3"/>
      <c r="S92" s="63"/>
    </row>
    <row r="93" spans="1:19" s="1" customFormat="1" ht="60" customHeight="1" thickBot="1">
      <c r="A93" s="266" t="s">
        <v>31</v>
      </c>
      <c r="B93" s="192" t="s">
        <v>152</v>
      </c>
      <c r="C93" s="215"/>
      <c r="D93" s="215"/>
      <c r="E93" s="215"/>
      <c r="F93" s="193"/>
      <c r="G93" s="209" t="s">
        <v>76</v>
      </c>
      <c r="H93" s="211"/>
      <c r="I93" s="209" t="s">
        <v>161</v>
      </c>
      <c r="J93" s="210"/>
      <c r="K93" s="210"/>
      <c r="L93" s="210"/>
      <c r="M93" s="211"/>
      <c r="N93" s="46"/>
      <c r="O93" s="49"/>
      <c r="P93" s="49"/>
      <c r="Q93" s="49"/>
      <c r="R93" s="49"/>
      <c r="S93" s="47"/>
    </row>
    <row r="94" spans="1:19" s="1" customFormat="1" ht="20.399999999999999" customHeight="1">
      <c r="A94" s="267"/>
      <c r="B94" s="168">
        <v>1</v>
      </c>
      <c r="C94" s="269" t="s">
        <v>261</v>
      </c>
      <c r="D94" s="270"/>
      <c r="E94" s="270"/>
      <c r="F94" s="270"/>
      <c r="G94" s="271" t="s">
        <v>77</v>
      </c>
      <c r="H94" s="272"/>
      <c r="I94" s="453" t="s">
        <v>166</v>
      </c>
      <c r="J94" s="454"/>
      <c r="K94" s="454"/>
      <c r="L94" s="454"/>
      <c r="M94" s="455"/>
      <c r="N94" s="46"/>
      <c r="O94" s="49"/>
      <c r="P94" s="49"/>
      <c r="Q94" s="49"/>
      <c r="R94" s="49"/>
      <c r="S94" s="47"/>
    </row>
    <row r="95" spans="1:19" s="1" customFormat="1" ht="20.399999999999999" customHeight="1">
      <c r="A95" s="267"/>
      <c r="B95" s="169">
        <v>2</v>
      </c>
      <c r="C95" s="269" t="s">
        <v>262</v>
      </c>
      <c r="D95" s="270"/>
      <c r="E95" s="270"/>
      <c r="F95" s="270"/>
      <c r="G95" s="276" t="s">
        <v>77</v>
      </c>
      <c r="H95" s="277"/>
      <c r="I95" s="273" t="s">
        <v>166</v>
      </c>
      <c r="J95" s="274"/>
      <c r="K95" s="274"/>
      <c r="L95" s="274"/>
      <c r="M95" s="275"/>
      <c r="N95" s="46"/>
      <c r="O95" s="49"/>
      <c r="P95" s="49"/>
      <c r="Q95" s="49"/>
      <c r="R95" s="49"/>
      <c r="S95" s="47"/>
    </row>
    <row r="96" spans="1:19" s="1" customFormat="1" ht="20.399999999999999" customHeight="1">
      <c r="A96" s="267"/>
      <c r="B96" s="169">
        <v>3</v>
      </c>
      <c r="C96" s="456"/>
      <c r="D96" s="457"/>
      <c r="E96" s="457"/>
      <c r="F96" s="457"/>
      <c r="G96" s="278"/>
      <c r="H96" s="279"/>
      <c r="I96" s="244"/>
      <c r="J96" s="245"/>
      <c r="K96" s="245"/>
      <c r="L96" s="245"/>
      <c r="M96" s="246"/>
      <c r="N96" s="46"/>
      <c r="O96" s="49"/>
      <c r="P96" s="49"/>
      <c r="Q96" s="49"/>
      <c r="R96" s="49"/>
      <c r="S96" s="47"/>
    </row>
    <row r="97" spans="1:19" s="1" customFormat="1" ht="20.399999999999999" customHeight="1">
      <c r="A97" s="267"/>
      <c r="B97" s="169">
        <v>4</v>
      </c>
      <c r="C97" s="241"/>
      <c r="D97" s="242"/>
      <c r="E97" s="242"/>
      <c r="F97" s="242"/>
      <c r="G97" s="278"/>
      <c r="H97" s="279"/>
      <c r="I97" s="244"/>
      <c r="J97" s="245"/>
      <c r="K97" s="245"/>
      <c r="L97" s="245"/>
      <c r="M97" s="246"/>
      <c r="N97" s="46"/>
      <c r="O97" s="49"/>
      <c r="P97" s="49"/>
      <c r="Q97" s="49"/>
      <c r="R97" s="49"/>
      <c r="S97" s="47"/>
    </row>
    <row r="98" spans="1:19" s="1" customFormat="1" ht="20.399999999999999" customHeight="1">
      <c r="A98" s="267"/>
      <c r="B98" s="169">
        <v>5</v>
      </c>
      <c r="C98" s="241"/>
      <c r="D98" s="242"/>
      <c r="E98" s="242"/>
      <c r="F98" s="242"/>
      <c r="G98" s="278"/>
      <c r="H98" s="279"/>
      <c r="I98" s="244"/>
      <c r="J98" s="245"/>
      <c r="K98" s="245"/>
      <c r="L98" s="245"/>
      <c r="M98" s="246"/>
      <c r="N98" s="46"/>
      <c r="O98" s="49"/>
      <c r="P98" s="49"/>
      <c r="Q98" s="49"/>
      <c r="R98" s="49"/>
      <c r="S98" s="47"/>
    </row>
    <row r="99" spans="1:19" s="1" customFormat="1" ht="20.399999999999999" customHeight="1">
      <c r="A99" s="267"/>
      <c r="B99" s="169">
        <v>6</v>
      </c>
      <c r="C99" s="241"/>
      <c r="D99" s="242"/>
      <c r="E99" s="242"/>
      <c r="F99" s="242"/>
      <c r="G99" s="278"/>
      <c r="H99" s="279"/>
      <c r="I99" s="244"/>
      <c r="J99" s="245"/>
      <c r="K99" s="245"/>
      <c r="L99" s="245"/>
      <c r="M99" s="246"/>
      <c r="N99" s="46"/>
      <c r="O99" s="49"/>
      <c r="P99" s="49"/>
      <c r="Q99" s="49"/>
      <c r="R99" s="49"/>
      <c r="S99" s="47"/>
    </row>
    <row r="100" spans="1:19" s="1" customFormat="1" ht="20.399999999999999" customHeight="1">
      <c r="A100" s="267"/>
      <c r="B100" s="169">
        <v>7</v>
      </c>
      <c r="C100" s="241"/>
      <c r="D100" s="242"/>
      <c r="E100" s="242"/>
      <c r="F100" s="242"/>
      <c r="G100" s="278"/>
      <c r="H100" s="279"/>
      <c r="I100" s="244"/>
      <c r="J100" s="245"/>
      <c r="K100" s="245"/>
      <c r="L100" s="245"/>
      <c r="M100" s="246"/>
      <c r="N100" s="46"/>
      <c r="O100" s="49"/>
      <c r="P100" s="49"/>
      <c r="Q100" s="49"/>
      <c r="R100" s="49"/>
      <c r="S100" s="47"/>
    </row>
    <row r="101" spans="1:19" s="1" customFormat="1" ht="20.399999999999999" customHeight="1">
      <c r="A101" s="267"/>
      <c r="B101" s="169">
        <v>8</v>
      </c>
      <c r="C101" s="241"/>
      <c r="D101" s="242"/>
      <c r="E101" s="242"/>
      <c r="F101" s="242"/>
      <c r="G101" s="278"/>
      <c r="H101" s="279"/>
      <c r="I101" s="244"/>
      <c r="J101" s="245"/>
      <c r="K101" s="245"/>
      <c r="L101" s="245"/>
      <c r="M101" s="246"/>
      <c r="N101" s="46"/>
      <c r="O101" s="49"/>
      <c r="P101" s="49"/>
      <c r="Q101" s="49"/>
      <c r="R101" s="49"/>
      <c r="S101" s="47"/>
    </row>
    <row r="102" spans="1:19" s="1" customFormat="1" ht="20.399999999999999" customHeight="1">
      <c r="A102" s="267"/>
      <c r="B102" s="169">
        <v>9</v>
      </c>
      <c r="C102" s="241"/>
      <c r="D102" s="242"/>
      <c r="E102" s="242"/>
      <c r="F102" s="243"/>
      <c r="G102" s="278"/>
      <c r="H102" s="279"/>
      <c r="I102" s="405"/>
      <c r="J102" s="406"/>
      <c r="K102" s="406"/>
      <c r="L102" s="406"/>
      <c r="M102" s="407"/>
      <c r="N102" s="46"/>
      <c r="O102" s="49"/>
      <c r="P102" s="49"/>
      <c r="Q102" s="49"/>
      <c r="R102" s="49"/>
      <c r="S102" s="47"/>
    </row>
    <row r="103" spans="1:19" s="1" customFormat="1" ht="20.399999999999999" customHeight="1" thickBot="1">
      <c r="A103" s="267"/>
      <c r="B103" s="169">
        <v>10</v>
      </c>
      <c r="C103" s="396"/>
      <c r="D103" s="397"/>
      <c r="E103" s="397"/>
      <c r="F103" s="397"/>
      <c r="G103" s="398"/>
      <c r="H103" s="399"/>
      <c r="I103" s="400"/>
      <c r="J103" s="401"/>
      <c r="K103" s="401"/>
      <c r="L103" s="401"/>
      <c r="M103" s="402"/>
      <c r="N103" s="46"/>
      <c r="O103" s="49"/>
      <c r="P103" s="49"/>
      <c r="Q103" s="49"/>
      <c r="R103" s="49"/>
      <c r="S103" s="47"/>
    </row>
    <row r="104" spans="1:19" s="1" customFormat="1" ht="33" customHeight="1" thickBot="1">
      <c r="A104" s="267"/>
      <c r="B104" s="209" t="s">
        <v>157</v>
      </c>
      <c r="C104" s="210"/>
      <c r="D104" s="210"/>
      <c r="E104" s="210"/>
      <c r="F104" s="211"/>
      <c r="G104" s="403">
        <f>COUNTIF(I94:M103,"自動車（病院・診療所）")</f>
        <v>0</v>
      </c>
      <c r="H104" s="404"/>
      <c r="I104" s="209" t="s">
        <v>14</v>
      </c>
      <c r="J104" s="211"/>
      <c r="K104" s="222">
        <f>17000*G104</f>
        <v>0</v>
      </c>
      <c r="L104" s="223"/>
      <c r="M104" s="120" t="s">
        <v>11</v>
      </c>
      <c r="N104" s="49"/>
      <c r="O104" s="49"/>
      <c r="P104" s="49"/>
      <c r="Q104" s="49"/>
      <c r="R104" s="49"/>
      <c r="S104" s="47"/>
    </row>
    <row r="105" spans="1:19" s="1" customFormat="1" ht="33" customHeight="1" thickBot="1">
      <c r="A105" s="267"/>
      <c r="B105" s="209" t="s">
        <v>158</v>
      </c>
      <c r="C105" s="210"/>
      <c r="D105" s="210"/>
      <c r="E105" s="210"/>
      <c r="F105" s="211"/>
      <c r="G105" s="403">
        <f>COUNTIF(I94:M103,"自動車（通所系）")</f>
        <v>2</v>
      </c>
      <c r="H105" s="404"/>
      <c r="I105" s="209" t="s">
        <v>14</v>
      </c>
      <c r="J105" s="211"/>
      <c r="K105" s="222">
        <f>18000*G105</f>
        <v>36000</v>
      </c>
      <c r="L105" s="223"/>
      <c r="M105" s="120" t="s">
        <v>11</v>
      </c>
      <c r="N105" s="49"/>
      <c r="O105" s="49"/>
      <c r="P105" s="49"/>
      <c r="Q105" s="49"/>
      <c r="R105" s="49"/>
      <c r="S105" s="47"/>
    </row>
    <row r="106" spans="1:19" s="1" customFormat="1" ht="33" customHeight="1" thickBot="1">
      <c r="A106" s="267"/>
      <c r="B106" s="209" t="s">
        <v>159</v>
      </c>
      <c r="C106" s="210"/>
      <c r="D106" s="210"/>
      <c r="E106" s="210"/>
      <c r="F106" s="211"/>
      <c r="G106" s="442">
        <f>COUNTIF(I94:M103,"自動車（入所系）")</f>
        <v>0</v>
      </c>
      <c r="H106" s="443"/>
      <c r="I106" s="209" t="s">
        <v>14</v>
      </c>
      <c r="J106" s="211"/>
      <c r="K106" s="222">
        <f>11000*G106</f>
        <v>0</v>
      </c>
      <c r="L106" s="223"/>
      <c r="M106" s="120" t="s">
        <v>11</v>
      </c>
      <c r="N106" s="49"/>
      <c r="O106" s="49"/>
      <c r="P106" s="49"/>
      <c r="Q106" s="49"/>
      <c r="R106" s="49"/>
      <c r="S106" s="47"/>
    </row>
    <row r="107" spans="1:19" s="1" customFormat="1" ht="33" customHeight="1" thickBot="1">
      <c r="A107" s="267"/>
      <c r="B107" s="209" t="s">
        <v>160</v>
      </c>
      <c r="C107" s="210"/>
      <c r="D107" s="210"/>
      <c r="E107" s="210"/>
      <c r="F107" s="210"/>
      <c r="G107" s="403">
        <f>COUNTIF(I94:M103,"自動車（訪問系）")</f>
        <v>0</v>
      </c>
      <c r="H107" s="404"/>
      <c r="I107" s="210" t="s">
        <v>14</v>
      </c>
      <c r="J107" s="211"/>
      <c r="K107" s="222">
        <f>11000*G107</f>
        <v>0</v>
      </c>
      <c r="L107" s="223"/>
      <c r="M107" s="120" t="s">
        <v>11</v>
      </c>
      <c r="N107" s="49"/>
      <c r="P107" s="49"/>
      <c r="Q107" s="49"/>
      <c r="R107" s="49"/>
      <c r="S107" s="47"/>
    </row>
    <row r="108" spans="1:19" s="1" customFormat="1" ht="33" customHeight="1" thickBot="1">
      <c r="A108" s="267"/>
      <c r="B108" s="209" t="s">
        <v>162</v>
      </c>
      <c r="C108" s="210"/>
      <c r="D108" s="210"/>
      <c r="E108" s="210"/>
      <c r="F108" s="211"/>
      <c r="G108" s="220">
        <f>COUNTIF(I92:M101,"自動二輪車等（病院・診療所）")</f>
        <v>0</v>
      </c>
      <c r="H108" s="221"/>
      <c r="I108" s="209" t="s">
        <v>14</v>
      </c>
      <c r="J108" s="211"/>
      <c r="K108" s="222">
        <f>4700*G108</f>
        <v>0</v>
      </c>
      <c r="L108" s="223"/>
      <c r="M108" s="120" t="s">
        <v>11</v>
      </c>
      <c r="N108" s="49"/>
      <c r="O108" s="49"/>
      <c r="P108" s="49"/>
      <c r="Q108" s="49"/>
      <c r="R108" s="49"/>
      <c r="S108" s="47"/>
    </row>
    <row r="109" spans="1:19" s="1" customFormat="1" ht="33" customHeight="1" thickBot="1">
      <c r="A109" s="267"/>
      <c r="B109" s="209" t="s">
        <v>163</v>
      </c>
      <c r="C109" s="210"/>
      <c r="D109" s="210"/>
      <c r="E109" s="210"/>
      <c r="F109" s="211"/>
      <c r="G109" s="220">
        <f>COUNTIF(I94:M103,"自動二輪車等（訪問系）")</f>
        <v>0</v>
      </c>
      <c r="H109" s="221"/>
      <c r="I109" s="209" t="s">
        <v>14</v>
      </c>
      <c r="J109" s="211"/>
      <c r="K109" s="222">
        <f>3000*G109</f>
        <v>0</v>
      </c>
      <c r="L109" s="223"/>
      <c r="M109" s="120" t="s">
        <v>11</v>
      </c>
      <c r="N109" s="49"/>
      <c r="P109" s="49"/>
      <c r="Q109" s="49"/>
      <c r="R109" s="49"/>
      <c r="S109" s="47"/>
    </row>
    <row r="110" spans="1:19" s="1" customFormat="1" ht="28.5" customHeight="1" thickBot="1">
      <c r="A110" s="268"/>
      <c r="B110" s="444" t="s">
        <v>129</v>
      </c>
      <c r="C110" s="445"/>
      <c r="D110" s="445"/>
      <c r="E110" s="445"/>
      <c r="F110" s="446"/>
      <c r="G110" s="447">
        <f>SUM(G104:H109)</f>
        <v>2</v>
      </c>
      <c r="H110" s="448"/>
      <c r="I110" s="449" t="s">
        <v>130</v>
      </c>
      <c r="J110" s="450"/>
      <c r="K110" s="451">
        <f>SUM(K104:L109)</f>
        <v>36000</v>
      </c>
      <c r="L110" s="452"/>
      <c r="M110" s="107" t="s">
        <v>11</v>
      </c>
      <c r="N110" s="49"/>
      <c r="O110" s="49"/>
      <c r="P110" s="49"/>
      <c r="Q110" s="49"/>
      <c r="R110" s="49"/>
      <c r="S110" s="47"/>
    </row>
    <row r="111" spans="1:19" s="1" customFormat="1" ht="21.45" customHeight="1" thickBot="1">
      <c r="A111" s="64"/>
      <c r="B111" s="19" t="s">
        <v>151</v>
      </c>
      <c r="C111" s="49"/>
      <c r="D111" s="7"/>
      <c r="E111" s="7"/>
      <c r="F111" s="7"/>
      <c r="G111" s="7"/>
      <c r="H111" s="7"/>
      <c r="I111" s="7"/>
      <c r="J111" s="7"/>
      <c r="K111" s="7"/>
      <c r="L111" s="7"/>
      <c r="M111" s="7"/>
      <c r="N111" s="7"/>
      <c r="O111" s="7"/>
      <c r="P111" s="410" t="s">
        <v>153</v>
      </c>
      <c r="Q111" s="410"/>
      <c r="R111" s="8"/>
      <c r="S111" s="47"/>
    </row>
    <row r="112" spans="1:19" s="1" customFormat="1" ht="21.45" customHeight="1" thickBot="1">
      <c r="A112" s="64"/>
      <c r="B112" s="118"/>
      <c r="C112" s="49"/>
      <c r="D112" s="7"/>
      <c r="E112" s="7"/>
      <c r="F112" s="7"/>
      <c r="G112" s="7"/>
      <c r="H112" s="7"/>
      <c r="I112" s="7"/>
      <c r="J112" s="7"/>
      <c r="K112" s="7"/>
      <c r="L112" s="7"/>
      <c r="M112" s="7"/>
      <c r="N112" s="7"/>
      <c r="O112" s="7"/>
      <c r="P112" s="419">
        <f>SUM(G107,G109)</f>
        <v>0</v>
      </c>
      <c r="Q112" s="420"/>
      <c r="R112" s="8"/>
      <c r="S112" s="47"/>
    </row>
    <row r="113" spans="1:19" s="1" customFormat="1" ht="20.399999999999999" customHeight="1" thickBot="1">
      <c r="A113" s="64"/>
      <c r="B113" s="113" t="s">
        <v>100</v>
      </c>
      <c r="C113" s="114"/>
      <c r="D113" s="115"/>
      <c r="E113" s="115"/>
      <c r="F113" s="115"/>
      <c r="G113" s="112"/>
      <c r="H113" s="112"/>
      <c r="I113" s="112"/>
      <c r="J113" s="112"/>
      <c r="K113" s="112"/>
      <c r="L113" s="112"/>
      <c r="M113" s="112"/>
      <c r="N113" s="112"/>
      <c r="O113" s="112"/>
      <c r="P113" s="112"/>
      <c r="Q113" s="112"/>
      <c r="R113" s="11"/>
      <c r="S113" s="65"/>
    </row>
    <row r="114" spans="1:19" s="1" customFormat="1" ht="33" customHeight="1" thickBot="1">
      <c r="A114" s="64"/>
      <c r="B114" s="119" t="s">
        <v>98</v>
      </c>
      <c r="C114" s="178"/>
      <c r="D114" s="421" t="s">
        <v>88</v>
      </c>
      <c r="E114" s="421"/>
      <c r="F114" s="422" t="s">
        <v>89</v>
      </c>
      <c r="G114" s="423"/>
      <c r="H114" s="423"/>
      <c r="I114" s="424"/>
      <c r="J114" s="425" t="s">
        <v>92</v>
      </c>
      <c r="K114" s="426"/>
      <c r="L114" s="426"/>
      <c r="M114" s="427"/>
      <c r="N114" s="428" t="s">
        <v>128</v>
      </c>
      <c r="O114" s="429"/>
      <c r="P114" s="430" t="s">
        <v>101</v>
      </c>
      <c r="Q114" s="431"/>
      <c r="R114" s="11"/>
      <c r="S114" s="47"/>
    </row>
    <row r="115" spans="1:19" s="1" customFormat="1" ht="19.5" customHeight="1" thickBot="1">
      <c r="A115" s="64"/>
      <c r="B115" s="440" t="s">
        <v>97</v>
      </c>
      <c r="C115" s="441"/>
      <c r="D115" s="432" t="s">
        <v>93</v>
      </c>
      <c r="E115" s="433"/>
      <c r="F115" s="434" t="s">
        <v>90</v>
      </c>
      <c r="G115" s="435"/>
      <c r="H115" s="435"/>
      <c r="I115" s="436"/>
      <c r="J115" s="432" t="s">
        <v>91</v>
      </c>
      <c r="K115" s="437"/>
      <c r="L115" s="437"/>
      <c r="M115" s="433"/>
      <c r="N115" s="434" t="s">
        <v>94</v>
      </c>
      <c r="O115" s="435"/>
      <c r="P115" s="438" t="s">
        <v>102</v>
      </c>
      <c r="Q115" s="439"/>
      <c r="R115" s="11"/>
      <c r="S115" s="47"/>
    </row>
    <row r="116" spans="1:19" s="1" customFormat="1" ht="21.75" customHeight="1" thickBot="1">
      <c r="A116" s="64"/>
      <c r="B116" s="166"/>
      <c r="C116" s="184"/>
      <c r="D116" s="411"/>
      <c r="E116" s="411"/>
      <c r="F116" s="412"/>
      <c r="G116" s="413"/>
      <c r="H116" s="413"/>
      <c r="I116" s="414"/>
      <c r="J116" s="412"/>
      <c r="K116" s="413"/>
      <c r="L116" s="413"/>
      <c r="M116" s="414"/>
      <c r="N116" s="415" t="e">
        <f>ROUNDUP(F116/J116,0)</f>
        <v>#DIV/0!</v>
      </c>
      <c r="O116" s="416"/>
      <c r="P116" s="417" t="e">
        <f>N116</f>
        <v>#DIV/0!</v>
      </c>
      <c r="Q116" s="418"/>
      <c r="R116" s="11"/>
      <c r="S116" s="47"/>
    </row>
    <row r="117" spans="1:19" s="20" customFormat="1" ht="20.399999999999999" customHeight="1">
      <c r="A117" s="180"/>
      <c r="B117" s="170" t="s">
        <v>86</v>
      </c>
      <c r="C117" s="38" t="s">
        <v>145</v>
      </c>
      <c r="D117" s="171"/>
      <c r="E117" s="171"/>
      <c r="F117" s="171"/>
      <c r="G117" s="171"/>
      <c r="H117" s="171"/>
      <c r="I117" s="171"/>
      <c r="J117" s="171"/>
      <c r="K117" s="171"/>
      <c r="L117" s="171"/>
      <c r="M117" s="171"/>
      <c r="N117" s="171"/>
      <c r="O117" s="171"/>
      <c r="P117" s="171"/>
      <c r="Q117" s="17"/>
      <c r="R117" s="171"/>
      <c r="S117" s="172"/>
    </row>
    <row r="118" spans="1:19" s="20" customFormat="1" ht="20.399999999999999" customHeight="1">
      <c r="A118" s="180"/>
      <c r="B118" s="170"/>
      <c r="C118" s="38" t="s">
        <v>96</v>
      </c>
      <c r="D118" s="171"/>
      <c r="E118" s="171"/>
      <c r="F118" s="171"/>
      <c r="G118" s="171"/>
      <c r="H118" s="171"/>
      <c r="I118" s="171"/>
      <c r="J118" s="171"/>
      <c r="K118" s="171"/>
      <c r="L118" s="171"/>
      <c r="M118" s="171"/>
      <c r="N118" s="171"/>
      <c r="O118" s="171"/>
      <c r="P118" s="171"/>
      <c r="Q118" s="17"/>
      <c r="R118" s="171"/>
      <c r="S118" s="172"/>
    </row>
    <row r="119" spans="1:19" s="20" customFormat="1" ht="20.399999999999999" customHeight="1">
      <c r="A119" s="180"/>
      <c r="B119" s="170"/>
      <c r="C119" s="38" t="s">
        <v>95</v>
      </c>
      <c r="D119" s="171"/>
      <c r="E119" s="171"/>
      <c r="F119" s="171"/>
      <c r="G119" s="171"/>
      <c r="H119" s="171"/>
      <c r="I119" s="171"/>
      <c r="J119" s="171"/>
      <c r="K119" s="171"/>
      <c r="L119" s="171"/>
      <c r="M119" s="171"/>
      <c r="N119" s="171"/>
      <c r="O119" s="171"/>
      <c r="P119" s="171"/>
      <c r="Q119" s="17"/>
      <c r="R119" s="171"/>
      <c r="S119" s="172"/>
    </row>
    <row r="120" spans="1:19" s="1" customFormat="1" ht="21.45" customHeight="1">
      <c r="A120" s="64"/>
      <c r="B120" s="19"/>
      <c r="C120" s="181"/>
      <c r="D120" s="181"/>
      <c r="E120" s="181"/>
      <c r="F120" s="181"/>
      <c r="G120" s="181"/>
      <c r="H120" s="181"/>
      <c r="I120" s="181"/>
      <c r="J120" s="181"/>
      <c r="K120" s="181"/>
      <c r="L120" s="181"/>
      <c r="M120" s="181"/>
      <c r="N120" s="181"/>
      <c r="O120" s="181"/>
      <c r="P120" s="181"/>
      <c r="Q120" s="181"/>
      <c r="R120" s="181"/>
      <c r="S120" s="182"/>
    </row>
    <row r="121" spans="1:19" s="34" customFormat="1" ht="22.2">
      <c r="A121" s="66"/>
      <c r="B121" s="39" t="s">
        <v>25</v>
      </c>
      <c r="C121" s="18"/>
      <c r="D121" s="36"/>
      <c r="E121" s="36"/>
      <c r="F121" s="36"/>
      <c r="G121" s="36"/>
      <c r="H121" s="36"/>
      <c r="I121" s="36"/>
      <c r="J121" s="36"/>
      <c r="K121" s="36"/>
      <c r="L121" s="36"/>
      <c r="M121" s="36"/>
      <c r="N121" s="36"/>
      <c r="O121" s="36"/>
      <c r="P121" s="36"/>
      <c r="Q121" s="33"/>
      <c r="R121" s="36"/>
      <c r="S121" s="67"/>
    </row>
    <row r="122" spans="1:19" s="34" customFormat="1" ht="22.2">
      <c r="A122" s="66"/>
      <c r="B122" s="39" t="s">
        <v>61</v>
      </c>
      <c r="C122" s="18"/>
      <c r="D122" s="36"/>
      <c r="E122" s="36"/>
      <c r="F122" s="36"/>
      <c r="G122" s="36"/>
      <c r="H122" s="36"/>
      <c r="I122" s="36"/>
      <c r="J122" s="36"/>
      <c r="K122" s="36"/>
      <c r="L122" s="36"/>
      <c r="M122" s="36"/>
      <c r="N122" s="36"/>
      <c r="O122" s="36"/>
      <c r="P122" s="36"/>
      <c r="Q122" s="33"/>
      <c r="R122" s="36"/>
      <c r="S122" s="67"/>
    </row>
    <row r="123" spans="1:19" s="34" customFormat="1" ht="22.2">
      <c r="A123" s="66"/>
      <c r="B123" s="39" t="s">
        <v>144</v>
      </c>
      <c r="C123" s="18"/>
      <c r="D123" s="36"/>
      <c r="E123" s="36"/>
      <c r="F123" s="36"/>
      <c r="G123" s="36"/>
      <c r="H123" s="36"/>
      <c r="I123" s="36"/>
      <c r="J123" s="36"/>
      <c r="K123" s="36"/>
      <c r="L123" s="36"/>
      <c r="M123" s="36"/>
      <c r="N123" s="36"/>
      <c r="O123" s="36"/>
      <c r="P123" s="36"/>
      <c r="Q123" s="33"/>
      <c r="R123" s="36"/>
      <c r="S123" s="67"/>
    </row>
    <row r="124" spans="1:19" s="34" customFormat="1" ht="18.45" customHeight="1">
      <c r="A124" s="66"/>
      <c r="B124" s="39"/>
      <c r="C124" s="18"/>
      <c r="D124" s="36"/>
      <c r="E124" s="36"/>
      <c r="F124" s="36"/>
      <c r="G124" s="36"/>
      <c r="H124" s="36"/>
      <c r="I124" s="36"/>
      <c r="J124" s="36"/>
      <c r="K124" s="36"/>
      <c r="L124" s="36"/>
      <c r="M124" s="36"/>
      <c r="N124" s="36"/>
      <c r="O124" s="36"/>
      <c r="P124" s="36"/>
      <c r="Q124" s="33"/>
      <c r="R124" s="36"/>
      <c r="S124" s="67"/>
    </row>
    <row r="125" spans="1:19" s="34" customFormat="1" ht="18" customHeight="1">
      <c r="A125" s="66"/>
      <c r="B125" s="18" t="s">
        <v>9</v>
      </c>
      <c r="C125" s="39"/>
      <c r="D125" s="36"/>
      <c r="E125" s="36"/>
      <c r="F125" s="36"/>
      <c r="G125" s="36"/>
      <c r="H125" s="36"/>
      <c r="I125" s="36"/>
      <c r="J125" s="36"/>
      <c r="K125" s="36"/>
      <c r="L125" s="36"/>
      <c r="M125" s="36"/>
      <c r="N125" s="36"/>
      <c r="O125" s="36"/>
      <c r="P125" s="36"/>
      <c r="Q125" s="33"/>
      <c r="R125" s="36"/>
      <c r="S125" s="67"/>
    </row>
    <row r="126" spans="1:19" s="34" customFormat="1" ht="18" customHeight="1">
      <c r="A126" s="66"/>
      <c r="B126" s="18" t="s">
        <v>10</v>
      </c>
      <c r="C126" s="39"/>
      <c r="D126" s="36"/>
      <c r="E126" s="36"/>
      <c r="F126" s="36"/>
      <c r="G126" s="36"/>
      <c r="H126" s="36"/>
      <c r="I126" s="36"/>
      <c r="J126" s="36"/>
      <c r="K126" s="36"/>
      <c r="L126" s="36"/>
      <c r="M126" s="36"/>
      <c r="N126" s="36"/>
      <c r="O126" s="36"/>
      <c r="P126" s="36"/>
      <c r="Q126" s="33"/>
      <c r="R126" s="36"/>
      <c r="S126" s="67"/>
    </row>
    <row r="127" spans="1:19" s="34" customFormat="1" ht="22.2">
      <c r="A127" s="66"/>
      <c r="B127" s="33" t="s">
        <v>41</v>
      </c>
      <c r="C127" s="39"/>
      <c r="D127" s="36"/>
      <c r="E127" s="36"/>
      <c r="F127" s="36"/>
      <c r="G127" s="36"/>
      <c r="H127" s="36"/>
      <c r="I127" s="36"/>
      <c r="J127" s="36"/>
      <c r="K127" s="36"/>
      <c r="L127" s="36"/>
      <c r="M127" s="36"/>
      <c r="N127" s="36"/>
      <c r="O127" s="36"/>
      <c r="P127" s="36"/>
      <c r="Q127" s="33"/>
      <c r="R127" s="36"/>
      <c r="S127" s="67"/>
    </row>
    <row r="128" spans="1:19" s="34" customFormat="1" ht="37.5" customHeight="1">
      <c r="A128" s="66"/>
      <c r="B128" s="59"/>
      <c r="C128" s="240" t="s">
        <v>32</v>
      </c>
      <c r="D128" s="240"/>
      <c r="E128" s="240"/>
      <c r="F128" s="240"/>
      <c r="G128" s="240"/>
      <c r="H128" s="240"/>
      <c r="I128" s="240"/>
      <c r="J128" s="240"/>
      <c r="K128" s="240"/>
      <c r="L128" s="240"/>
      <c r="M128" s="240"/>
      <c r="N128" s="240"/>
      <c r="O128" s="240"/>
      <c r="P128" s="240"/>
      <c r="Q128" s="240"/>
      <c r="R128" s="240"/>
      <c r="S128" s="67"/>
    </row>
    <row r="129" spans="1:16384" s="34" customFormat="1" ht="22.2">
      <c r="A129" s="66"/>
      <c r="B129" s="59"/>
      <c r="C129" s="39" t="s">
        <v>176</v>
      </c>
      <c r="D129" s="36"/>
      <c r="E129" s="36"/>
      <c r="F129" s="36"/>
      <c r="G129" s="36"/>
      <c r="H129" s="36"/>
      <c r="I129" s="36"/>
      <c r="J129" s="36"/>
      <c r="K129" s="36"/>
      <c r="L129" s="36"/>
      <c r="M129" s="36"/>
      <c r="N129" s="36"/>
      <c r="O129" s="36"/>
      <c r="P129" s="36"/>
      <c r="Q129" s="33"/>
      <c r="R129" s="36"/>
      <c r="S129" s="67"/>
    </row>
    <row r="130" spans="1:16384" s="34" customFormat="1" ht="22.2">
      <c r="A130" s="66"/>
      <c r="B130" s="59"/>
      <c r="C130" s="39" t="s">
        <v>33</v>
      </c>
      <c r="D130" s="36"/>
      <c r="E130" s="36"/>
      <c r="F130" s="36"/>
      <c r="G130" s="36"/>
      <c r="H130" s="36"/>
      <c r="I130" s="36"/>
      <c r="J130" s="36"/>
      <c r="K130" s="36"/>
      <c r="L130" s="36"/>
      <c r="M130" s="36"/>
      <c r="N130" s="36"/>
      <c r="O130" s="36"/>
      <c r="P130" s="36"/>
      <c r="Q130" s="33"/>
      <c r="R130" s="36"/>
      <c r="S130" s="67"/>
    </row>
    <row r="131" spans="1:16384" s="1" customFormat="1" ht="18.45" customHeight="1" thickBot="1">
      <c r="A131" s="68"/>
      <c r="B131" s="69"/>
      <c r="C131" s="11"/>
      <c r="D131" s="11"/>
      <c r="E131" s="11"/>
      <c r="F131" s="11"/>
      <c r="G131" s="11"/>
      <c r="H131" s="11"/>
      <c r="I131" s="11"/>
      <c r="J131" s="11"/>
      <c r="K131" s="11"/>
      <c r="L131" s="11"/>
      <c r="M131" s="11"/>
      <c r="N131" s="11"/>
      <c r="O131" s="11"/>
      <c r="P131" s="11"/>
      <c r="Q131" s="11"/>
      <c r="R131" s="11"/>
      <c r="S131" s="6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3" t="s">
        <v>23</v>
      </c>
      <c r="B132" s="204"/>
      <c r="C132" s="204"/>
      <c r="D132" s="204"/>
      <c r="E132" s="204"/>
      <c r="F132" s="204"/>
      <c r="G132" s="204"/>
      <c r="H132" s="204"/>
      <c r="I132" s="204"/>
      <c r="J132" s="204"/>
      <c r="K132" s="204"/>
      <c r="L132" s="204"/>
      <c r="M132" s="204"/>
      <c r="N132" s="204"/>
      <c r="O132" s="204"/>
      <c r="P132" s="204"/>
      <c r="Q132" s="204"/>
      <c r="R132" s="204"/>
      <c r="S132" s="205"/>
    </row>
    <row r="133" spans="1:16384" s="60" customFormat="1" ht="12" customHeight="1" thickBot="1">
      <c r="A133" s="97"/>
      <c r="B133" s="98"/>
      <c r="C133" s="98"/>
      <c r="D133" s="98"/>
      <c r="E133" s="98"/>
      <c r="F133" s="98"/>
      <c r="G133" s="98"/>
      <c r="H133" s="98"/>
      <c r="I133" s="98"/>
      <c r="J133" s="98"/>
      <c r="K133" s="98"/>
      <c r="L133" s="98"/>
      <c r="M133" s="98"/>
      <c r="N133" s="98"/>
      <c r="O133" s="98"/>
      <c r="P133" s="98"/>
      <c r="Q133" s="98"/>
      <c r="R133" s="98"/>
      <c r="S133" s="99"/>
    </row>
    <row r="134" spans="1:16384" s="43" customFormat="1" ht="28.2" customHeight="1" thickTop="1">
      <c r="A134" s="100"/>
      <c r="B134" s="252" t="s">
        <v>82</v>
      </c>
      <c r="C134" s="252"/>
      <c r="D134" s="249">
        <f>E42+IF(D78="",0,(IF(D78&gt;=50000,D78)))</f>
        <v>90000</v>
      </c>
      <c r="E134" s="249"/>
      <c r="F134" s="249"/>
      <c r="G134" s="62"/>
      <c r="H134" s="260" t="s">
        <v>42</v>
      </c>
      <c r="I134" s="261"/>
      <c r="J134" s="261"/>
      <c r="K134" s="261"/>
      <c r="L134" s="261"/>
      <c r="M134" s="261"/>
      <c r="N134" s="262"/>
      <c r="O134" s="256">
        <f>SUM(D134:F135)</f>
        <v>126000</v>
      </c>
      <c r="P134" s="256"/>
      <c r="Q134" s="257"/>
      <c r="R134" s="101"/>
      <c r="S134" s="102"/>
    </row>
    <row r="135" spans="1:16384" s="43" customFormat="1" ht="28.2" customHeight="1" thickBot="1">
      <c r="A135" s="100"/>
      <c r="B135" s="252" t="s">
        <v>83</v>
      </c>
      <c r="C135" s="252"/>
      <c r="D135" s="253">
        <f>K110</f>
        <v>36000</v>
      </c>
      <c r="E135" s="254"/>
      <c r="F135" s="255"/>
      <c r="G135" s="62"/>
      <c r="H135" s="263"/>
      <c r="I135" s="264"/>
      <c r="J135" s="264"/>
      <c r="K135" s="264"/>
      <c r="L135" s="264"/>
      <c r="M135" s="264"/>
      <c r="N135" s="265"/>
      <c r="O135" s="258"/>
      <c r="P135" s="258"/>
      <c r="Q135" s="259"/>
      <c r="R135" s="101"/>
      <c r="S135" s="102"/>
    </row>
    <row r="136" spans="1:16384" s="43" customFormat="1" ht="22.8" thickTop="1">
      <c r="A136" s="100"/>
      <c r="B136" s="247"/>
      <c r="C136" s="248"/>
      <c r="D136" s="250"/>
      <c r="E136" s="251"/>
      <c r="F136" s="251"/>
      <c r="G136" s="101"/>
      <c r="H136" s="101"/>
      <c r="I136" s="101"/>
      <c r="J136" s="101"/>
      <c r="K136" s="101"/>
      <c r="L136" s="101"/>
      <c r="M136" s="101"/>
      <c r="N136" s="101"/>
      <c r="O136" s="101"/>
      <c r="P136" s="101"/>
      <c r="Q136" s="101"/>
      <c r="R136" s="62" t="s">
        <v>24</v>
      </c>
      <c r="S136" s="102"/>
    </row>
    <row r="137" spans="1:16384" ht="18.600000000000001" thickBot="1">
      <c r="A137" s="103"/>
      <c r="B137" s="104"/>
      <c r="C137" s="104"/>
      <c r="D137" s="104"/>
      <c r="E137" s="104"/>
      <c r="F137" s="104"/>
      <c r="G137" s="104"/>
      <c r="H137" s="104"/>
      <c r="I137" s="104"/>
      <c r="J137" s="104"/>
      <c r="K137" s="104"/>
      <c r="L137" s="104"/>
      <c r="M137" s="104"/>
      <c r="N137" s="104"/>
      <c r="O137" s="104"/>
      <c r="P137" s="104"/>
      <c r="Q137" s="104"/>
      <c r="R137" s="104"/>
      <c r="S137" s="105"/>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E13:J13"/>
    <mergeCell ref="D14:S14"/>
    <mergeCell ref="D15:S15"/>
    <mergeCell ref="D16:S16"/>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6:C56"/>
    <mergeCell ref="B53:C53"/>
    <mergeCell ref="B54:C54"/>
    <mergeCell ref="E42:I42"/>
    <mergeCell ref="B46:C46"/>
    <mergeCell ref="B47:C47"/>
    <mergeCell ref="B49:C49"/>
    <mergeCell ref="D49:G49"/>
    <mergeCell ref="B50:C50"/>
    <mergeCell ref="D50:G50"/>
    <mergeCell ref="B59:C59"/>
    <mergeCell ref="C71:S71"/>
    <mergeCell ref="B76:F76"/>
    <mergeCell ref="B77:F77"/>
    <mergeCell ref="B60:C60"/>
    <mergeCell ref="D60:E60"/>
    <mergeCell ref="B61:C61"/>
    <mergeCell ref="D61:E61"/>
    <mergeCell ref="B57:C57"/>
    <mergeCell ref="B58:C58"/>
    <mergeCell ref="B62:C62"/>
    <mergeCell ref="D62:E62"/>
    <mergeCell ref="B78:C78"/>
    <mergeCell ref="D78:E78"/>
    <mergeCell ref="B79:S79"/>
    <mergeCell ref="A91:S91"/>
    <mergeCell ref="A93:A110"/>
    <mergeCell ref="B93:F93"/>
    <mergeCell ref="G93:H93"/>
    <mergeCell ref="I93:M93"/>
    <mergeCell ref="C94:F94"/>
    <mergeCell ref="G94:H94"/>
    <mergeCell ref="C97:F97"/>
    <mergeCell ref="G97:H97"/>
    <mergeCell ref="I97:M97"/>
    <mergeCell ref="C98:F98"/>
    <mergeCell ref="G98:H98"/>
    <mergeCell ref="I98:M98"/>
    <mergeCell ref="I94:M94"/>
    <mergeCell ref="C95:F95"/>
    <mergeCell ref="G95:H95"/>
    <mergeCell ref="I95:M95"/>
    <mergeCell ref="C96:F96"/>
    <mergeCell ref="G96:H96"/>
    <mergeCell ref="I96:M96"/>
    <mergeCell ref="C101:F101"/>
    <mergeCell ref="G101:H101"/>
    <mergeCell ref="I101:M101"/>
    <mergeCell ref="C102:F102"/>
    <mergeCell ref="G102:H102"/>
    <mergeCell ref="I102:M102"/>
    <mergeCell ref="C99:F99"/>
    <mergeCell ref="G99:H99"/>
    <mergeCell ref="I99:M99"/>
    <mergeCell ref="C100:F100"/>
    <mergeCell ref="G100:H100"/>
    <mergeCell ref="I100:M100"/>
    <mergeCell ref="B105:F105"/>
    <mergeCell ref="G105:H105"/>
    <mergeCell ref="I105:J105"/>
    <mergeCell ref="K105:L105"/>
    <mergeCell ref="B106:F106"/>
    <mergeCell ref="G106:H106"/>
    <mergeCell ref="I106:J106"/>
    <mergeCell ref="K106:L106"/>
    <mergeCell ref="C103:F103"/>
    <mergeCell ref="G103:H103"/>
    <mergeCell ref="I103:M103"/>
    <mergeCell ref="B104:F104"/>
    <mergeCell ref="G104:H104"/>
    <mergeCell ref="I104:J104"/>
    <mergeCell ref="K104:L104"/>
    <mergeCell ref="B109:F109"/>
    <mergeCell ref="G109:H109"/>
    <mergeCell ref="I109:J109"/>
    <mergeCell ref="K109:L109"/>
    <mergeCell ref="B110:F110"/>
    <mergeCell ref="G110:H110"/>
    <mergeCell ref="I110:J110"/>
    <mergeCell ref="K110:L110"/>
    <mergeCell ref="B107:F107"/>
    <mergeCell ref="G107:H107"/>
    <mergeCell ref="I107:J107"/>
    <mergeCell ref="K107:L107"/>
    <mergeCell ref="B108:F108"/>
    <mergeCell ref="G108:H108"/>
    <mergeCell ref="I108:J108"/>
    <mergeCell ref="K108:L108"/>
    <mergeCell ref="D115:E115"/>
    <mergeCell ref="F115:I115"/>
    <mergeCell ref="J115:M115"/>
    <mergeCell ref="N115:O115"/>
    <mergeCell ref="P115:Q115"/>
    <mergeCell ref="P111:Q111"/>
    <mergeCell ref="P112:Q112"/>
    <mergeCell ref="D114:E114"/>
    <mergeCell ref="F114:I114"/>
    <mergeCell ref="J114:M114"/>
    <mergeCell ref="N114:O114"/>
    <mergeCell ref="P114:Q114"/>
    <mergeCell ref="B136:C136"/>
    <mergeCell ref="D136:F136"/>
    <mergeCell ref="K13:M13"/>
    <mergeCell ref="N13:O13"/>
    <mergeCell ref="P13:Q13"/>
    <mergeCell ref="R13:S13"/>
    <mergeCell ref="D56:E56"/>
    <mergeCell ref="D57:E57"/>
    <mergeCell ref="D58:E58"/>
    <mergeCell ref="D59:E59"/>
    <mergeCell ref="A132:S132"/>
    <mergeCell ref="B134:C134"/>
    <mergeCell ref="D134:F134"/>
    <mergeCell ref="H134:N135"/>
    <mergeCell ref="O134:Q135"/>
    <mergeCell ref="B135:C135"/>
    <mergeCell ref="D135:F135"/>
    <mergeCell ref="D116:E116"/>
    <mergeCell ref="F116:I116"/>
    <mergeCell ref="J116:M116"/>
    <mergeCell ref="N116:O116"/>
    <mergeCell ref="P116:Q116"/>
    <mergeCell ref="C128:R128"/>
    <mergeCell ref="B115:C115"/>
  </mergeCells>
  <phoneticPr fontId="1"/>
  <hyperlinks>
    <hyperlink ref="O22" r:id="rId1" xr:uid="{D1935815-FB70-4B6B-9418-E3A4C0E9EFD8}"/>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45720</xdr:colOff>
                    <xdr:row>70</xdr:row>
                    <xdr:rowOff>22860</xdr:rowOff>
                  </from>
                  <to>
                    <xdr:col>2</xdr:col>
                    <xdr:colOff>45720</xdr:colOff>
                    <xdr:row>70</xdr:row>
                    <xdr:rowOff>213360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38100</xdr:colOff>
                    <xdr:row>126</xdr:row>
                    <xdr:rowOff>198120</xdr:rowOff>
                  </from>
                  <to>
                    <xdr:col>2</xdr:col>
                    <xdr:colOff>441960</xdr:colOff>
                    <xdr:row>127</xdr:row>
                    <xdr:rowOff>236220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38100</xdr:colOff>
                    <xdr:row>128</xdr:row>
                    <xdr:rowOff>7620</xdr:rowOff>
                  </from>
                  <to>
                    <xdr:col>2</xdr:col>
                    <xdr:colOff>441960</xdr:colOff>
                    <xdr:row>129</xdr:row>
                    <xdr:rowOff>7620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30480</xdr:colOff>
                    <xdr:row>25</xdr:row>
                    <xdr:rowOff>106680</xdr:rowOff>
                  </from>
                  <to>
                    <xdr:col>2</xdr:col>
                    <xdr:colOff>30480</xdr:colOff>
                    <xdr:row>25</xdr:row>
                    <xdr:rowOff>335280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1</xdr:col>
                    <xdr:colOff>38100</xdr:colOff>
                    <xdr:row>28</xdr:row>
                    <xdr:rowOff>99060</xdr:rowOff>
                  </from>
                  <to>
                    <xdr:col>2</xdr:col>
                    <xdr:colOff>38100</xdr:colOff>
                    <xdr:row>28</xdr:row>
                    <xdr:rowOff>327660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1</xdr:col>
                    <xdr:colOff>38100</xdr:colOff>
                    <xdr:row>29</xdr:row>
                    <xdr:rowOff>175260</xdr:rowOff>
                  </from>
                  <to>
                    <xdr:col>2</xdr:col>
                    <xdr:colOff>38100</xdr:colOff>
                    <xdr:row>29</xdr:row>
                    <xdr:rowOff>403860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1</xdr:col>
                    <xdr:colOff>45720</xdr:colOff>
                    <xdr:row>26</xdr:row>
                    <xdr:rowOff>99060</xdr:rowOff>
                  </from>
                  <to>
                    <xdr:col>2</xdr:col>
                    <xdr:colOff>45720</xdr:colOff>
                    <xdr:row>26</xdr:row>
                    <xdr:rowOff>350520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1</xdr:col>
                    <xdr:colOff>45720</xdr:colOff>
                    <xdr:row>27</xdr:row>
                    <xdr:rowOff>22860</xdr:rowOff>
                  </from>
                  <to>
                    <xdr:col>2</xdr:col>
                    <xdr:colOff>99060</xdr:colOff>
                    <xdr:row>27</xdr:row>
                    <xdr:rowOff>411480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1</xdr:col>
                    <xdr:colOff>60960</xdr:colOff>
                    <xdr:row>30</xdr:row>
                    <xdr:rowOff>312420</xdr:rowOff>
                  </from>
                  <to>
                    <xdr:col>2</xdr:col>
                    <xdr:colOff>60960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EC5C10B7-EEDE-46C3-9639-B3CF28B269B0}">
          <x14:formula1>
            <xm:f>'\\jm0026-smb1\健康福祉部\健康福祉部本庁・地域機関共用\☆☆原油価格高騰対策支援センター\02 手引、記入例、Q&amp;A\02 記入例\[×高齢記入例　【別記様式／申請書】原油価格・物価高騰対策緊急支援事業交付金.XLSX]分類'!#REF!</xm:f>
          </x14:formula1>
          <xm:sqref>G94:G95 I94:I95</xm:sqref>
        </x14:dataValidation>
        <x14:dataValidation type="list" allowBlank="1" showInputMessage="1" showErrorMessage="1" xr:uid="{443B5922-CA71-4F9A-8F32-ED57B14866E8}">
          <x14:formula1>
            <xm:f>'Z:\健康福祉部本庁・地域機関共用\☆☆原油価格高騰対策支援センター\02 手引、記入例、Q&amp;A\02 記入例\[■高齢（通所系）記入例　【別記様式／申請書】 .XLSX]光熱費支援金基準額'!#REF!</xm:f>
          </x14:formula1>
          <xm:sqref>K40:M41 B77:F77 B41:D41</xm:sqref>
        </x14:dataValidation>
        <x14:dataValidation type="list" allowBlank="1" showInputMessage="1" showErrorMessage="1" xr:uid="{A5A66223-49F4-4A12-84FA-5C3E4A2DFBA5}">
          <x14:formula1>
            <xm:f>'Z:\健康福祉部本庁・地域機関共用\☆☆原油価格高騰対策支援センター\02 手引、記入例、Q&amp;A\02 記入例\[■高齢（通所系）記入例　【別記様式／申請書】 .XLSX]分類'!#REF!</xm:f>
          </x14:formula1>
          <xm:sqref>K18:N18 D15:S15 D50 B47 B50 I96:I103 G96:G103 C114 Q18:S18</xm:sqref>
        </x14:dataValidation>
        <x14:dataValidation type="list" allowBlank="1" showInputMessage="1" showErrorMessage="1" xr:uid="{B02B77DA-5B00-435F-A82A-2C21BACE65CB}">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276F45BA-7C9D-435C-9292-3B5A8364C799}">
          <x14:formula1>
            <xm:f>光熱費支援金基準額!$C$3:$C$19</xm:f>
          </x14:formula1>
          <xm:sqref>B40:D40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4C283-6157-4F77-AD9A-5EBA7C16BC25}">
  <sheetPr>
    <pageSetUpPr fitToPage="1"/>
  </sheetPr>
  <dimension ref="A1:XFD139"/>
  <sheetViews>
    <sheetView view="pageBreakPreview" zoomScaleNormal="100" zoomScaleSheetLayoutView="100" workbookViewId="0">
      <selection sqref="A1:C1"/>
    </sheetView>
  </sheetViews>
  <sheetFormatPr defaultRowHeight="18"/>
  <cols>
    <col min="1" max="2" width="3.69921875" customWidth="1"/>
    <col min="3" max="3" width="25.19921875" customWidth="1"/>
    <col min="4" max="5" width="6.19921875" customWidth="1"/>
    <col min="6" max="6" width="8.8984375" customWidth="1"/>
    <col min="7" max="7" width="7.59765625" customWidth="1"/>
    <col min="8" max="8" width="3.69921875" customWidth="1"/>
    <col min="9" max="9" width="6" customWidth="1"/>
    <col min="10" max="10" width="4.8984375" customWidth="1"/>
    <col min="11" max="13" width="6.69921875" customWidth="1"/>
    <col min="14" max="14" width="9.3984375" customWidth="1"/>
    <col min="15" max="15" width="12.5" customWidth="1"/>
    <col min="16" max="16" width="6.8984375" customWidth="1"/>
    <col min="17" max="17" width="13.19921875" customWidth="1"/>
    <col min="18" max="18" width="6.09765625" customWidth="1"/>
    <col min="19" max="19" width="10.69921875" customWidth="1"/>
  </cols>
  <sheetData>
    <row r="1" spans="1:20" ht="24.45" customHeight="1">
      <c r="A1" s="385" t="s">
        <v>64</v>
      </c>
      <c r="B1" s="385"/>
      <c r="C1" s="385"/>
      <c r="S1" s="34"/>
      <c r="T1" t="s">
        <v>39</v>
      </c>
    </row>
    <row r="2" spans="1:20" ht="27.45" customHeight="1">
      <c r="Q2" s="21" t="s">
        <v>8</v>
      </c>
      <c r="R2" s="280"/>
      <c r="S2" s="280"/>
      <c r="T2" t="s">
        <v>38</v>
      </c>
    </row>
    <row r="3" spans="1:20" s="1" customFormat="1" ht="43.95" customHeight="1">
      <c r="A3" s="281" t="s">
        <v>149</v>
      </c>
      <c r="B3" s="281"/>
      <c r="C3" s="281"/>
      <c r="D3" s="281"/>
      <c r="E3" s="281"/>
      <c r="F3" s="281"/>
      <c r="G3" s="281"/>
      <c r="H3" s="281"/>
      <c r="I3" s="281"/>
      <c r="J3" s="281"/>
      <c r="K3" s="281"/>
      <c r="L3" s="281"/>
      <c r="M3" s="281"/>
      <c r="N3" s="281"/>
      <c r="O3" s="281"/>
      <c r="P3" s="281"/>
      <c r="Q3" s="281"/>
      <c r="R3" s="281"/>
      <c r="S3" s="281"/>
    </row>
    <row r="4" spans="1:20" s="1" customFormat="1" ht="19.5" customHeight="1">
      <c r="P4" s="4" t="s">
        <v>177</v>
      </c>
      <c r="Q4" s="339">
        <v>44905</v>
      </c>
      <c r="R4" s="339"/>
      <c r="S4" s="339"/>
    </row>
    <row r="5" spans="1:20" s="1" customFormat="1" ht="16.95" customHeight="1">
      <c r="A5" s="34" t="s">
        <v>16</v>
      </c>
    </row>
    <row r="6" spans="1:20" s="1" customFormat="1" ht="16.5" customHeight="1" thickBot="1"/>
    <row r="7" spans="1:20" s="1" customFormat="1" ht="19.2" customHeight="1">
      <c r="A7" s="315" t="s">
        <v>7</v>
      </c>
      <c r="B7" s="316"/>
      <c r="C7" s="22" t="s">
        <v>6</v>
      </c>
      <c r="D7" s="282" t="s">
        <v>178</v>
      </c>
      <c r="E7" s="283"/>
      <c r="F7" s="284"/>
      <c r="G7" s="284"/>
      <c r="H7" s="284"/>
      <c r="I7" s="284"/>
      <c r="J7" s="284"/>
      <c r="K7" s="284"/>
      <c r="L7" s="284"/>
      <c r="M7" s="284"/>
      <c r="N7" s="284"/>
      <c r="O7" s="284"/>
      <c r="P7" s="284"/>
      <c r="Q7" s="284"/>
      <c r="R7" s="284"/>
      <c r="S7" s="285"/>
    </row>
    <row r="8" spans="1:20" s="1" customFormat="1" ht="34.950000000000003" customHeight="1" thickBot="1">
      <c r="A8" s="317"/>
      <c r="B8" s="318"/>
      <c r="C8" s="23" t="s">
        <v>2</v>
      </c>
      <c r="D8" s="286" t="s">
        <v>179</v>
      </c>
      <c r="E8" s="287"/>
      <c r="F8" s="288"/>
      <c r="G8" s="288"/>
      <c r="H8" s="288"/>
      <c r="I8" s="288"/>
      <c r="J8" s="288"/>
      <c r="K8" s="288"/>
      <c r="L8" s="288"/>
      <c r="M8" s="288"/>
      <c r="N8" s="288"/>
      <c r="O8" s="288"/>
      <c r="P8" s="288"/>
      <c r="Q8" s="288"/>
      <c r="R8" s="288"/>
      <c r="S8" s="289"/>
    </row>
    <row r="9" spans="1:20" s="1" customFormat="1" ht="18.45" customHeight="1">
      <c r="A9" s="317"/>
      <c r="B9" s="318"/>
      <c r="C9" s="24" t="s">
        <v>6</v>
      </c>
      <c r="D9" s="290" t="s">
        <v>188</v>
      </c>
      <c r="E9" s="290"/>
      <c r="F9" s="291"/>
      <c r="G9" s="291"/>
      <c r="H9" s="291"/>
      <c r="I9" s="291"/>
      <c r="J9" s="291"/>
      <c r="K9" s="291"/>
      <c r="L9" s="291"/>
      <c r="M9" s="291"/>
      <c r="N9" s="291"/>
      <c r="O9" s="291"/>
      <c r="P9" s="291"/>
      <c r="Q9" s="291"/>
      <c r="R9" s="291"/>
      <c r="S9" s="292"/>
    </row>
    <row r="10" spans="1:20" s="1" customFormat="1" ht="18.45" customHeight="1">
      <c r="A10" s="317"/>
      <c r="B10" s="318"/>
      <c r="C10" s="23" t="s">
        <v>5</v>
      </c>
      <c r="D10" s="293" t="s">
        <v>180</v>
      </c>
      <c r="E10" s="294"/>
      <c r="F10" s="295"/>
      <c r="G10" s="295"/>
      <c r="H10" s="295"/>
      <c r="I10" s="295"/>
      <c r="J10" s="295"/>
      <c r="K10" s="295"/>
      <c r="L10" s="295"/>
      <c r="M10" s="295"/>
      <c r="N10" s="295"/>
      <c r="O10" s="295"/>
      <c r="P10" s="295"/>
      <c r="Q10" s="295"/>
      <c r="R10" s="295"/>
      <c r="S10" s="296"/>
    </row>
    <row r="11" spans="1:20" s="1" customFormat="1" ht="18.45" customHeight="1">
      <c r="A11" s="317"/>
      <c r="B11" s="318"/>
      <c r="C11" s="25" t="s">
        <v>4</v>
      </c>
      <c r="D11" s="294"/>
      <c r="E11" s="294"/>
      <c r="F11" s="295"/>
      <c r="G11" s="295"/>
      <c r="H11" s="295"/>
      <c r="I11" s="295"/>
      <c r="J11" s="295"/>
      <c r="K11" s="295"/>
      <c r="L11" s="295"/>
      <c r="M11" s="295"/>
      <c r="N11" s="295"/>
      <c r="O11" s="295"/>
      <c r="P11" s="295"/>
      <c r="Q11" s="295"/>
      <c r="R11" s="295"/>
      <c r="S11" s="296"/>
    </row>
    <row r="12" spans="1:20" s="1" customFormat="1" ht="18.45" customHeight="1" thickBot="1">
      <c r="A12" s="317"/>
      <c r="B12" s="318"/>
      <c r="C12" s="26" t="s">
        <v>3</v>
      </c>
      <c r="D12" s="297"/>
      <c r="E12" s="297"/>
      <c r="F12" s="298"/>
      <c r="G12" s="298"/>
      <c r="H12" s="298"/>
      <c r="I12" s="298"/>
      <c r="J12" s="298"/>
      <c r="K12" s="298"/>
      <c r="L12" s="298"/>
      <c r="M12" s="298"/>
      <c r="N12" s="298"/>
      <c r="O12" s="298"/>
      <c r="P12" s="298"/>
      <c r="Q12" s="298"/>
      <c r="R12" s="298"/>
      <c r="S12" s="299"/>
    </row>
    <row r="13" spans="1:20" s="1" customFormat="1" ht="28.5" customHeight="1">
      <c r="A13" s="317"/>
      <c r="B13" s="318"/>
      <c r="C13" s="300" t="s">
        <v>187</v>
      </c>
      <c r="D13" s="185" t="s">
        <v>269</v>
      </c>
      <c r="E13" s="393" t="s">
        <v>270</v>
      </c>
      <c r="F13" s="394"/>
      <c r="G13" s="394"/>
      <c r="H13" s="394"/>
      <c r="I13" s="394"/>
      <c r="J13" s="395"/>
      <c r="K13" s="188" t="s">
        <v>271</v>
      </c>
      <c r="L13" s="188"/>
      <c r="M13" s="188"/>
      <c r="N13" s="189" t="s">
        <v>272</v>
      </c>
      <c r="O13" s="189"/>
      <c r="P13" s="190" t="s">
        <v>273</v>
      </c>
      <c r="Q13" s="190"/>
      <c r="R13" s="189" t="s">
        <v>272</v>
      </c>
      <c r="S13" s="191"/>
    </row>
    <row r="14" spans="1:20" s="1" customFormat="1" ht="40.200000000000003" customHeight="1" thickBot="1">
      <c r="A14" s="317"/>
      <c r="B14" s="318"/>
      <c r="C14" s="301"/>
      <c r="D14" s="302" t="s">
        <v>182</v>
      </c>
      <c r="E14" s="303"/>
      <c r="F14" s="304"/>
      <c r="G14" s="304"/>
      <c r="H14" s="304"/>
      <c r="I14" s="304"/>
      <c r="J14" s="304"/>
      <c r="K14" s="305"/>
      <c r="L14" s="305"/>
      <c r="M14" s="305"/>
      <c r="N14" s="305"/>
      <c r="O14" s="304"/>
      <c r="P14" s="304"/>
      <c r="Q14" s="304"/>
      <c r="R14" s="304"/>
      <c r="S14" s="306"/>
    </row>
    <row r="15" spans="1:20" s="1" customFormat="1" ht="45.6" customHeight="1" thickBot="1">
      <c r="A15" s="317"/>
      <c r="B15" s="318"/>
      <c r="C15" s="27" t="s">
        <v>109</v>
      </c>
      <c r="D15" s="307" t="s">
        <v>72</v>
      </c>
      <c r="E15" s="308"/>
      <c r="F15" s="308"/>
      <c r="G15" s="308"/>
      <c r="H15" s="308"/>
      <c r="I15" s="308"/>
      <c r="J15" s="308"/>
      <c r="K15" s="308"/>
      <c r="L15" s="308"/>
      <c r="M15" s="308"/>
      <c r="N15" s="308"/>
      <c r="O15" s="308"/>
      <c r="P15" s="308"/>
      <c r="Q15" s="308"/>
      <c r="R15" s="308"/>
      <c r="S15" s="309"/>
    </row>
    <row r="16" spans="1:20" s="1" customFormat="1" ht="20.399999999999999" customHeight="1">
      <c r="A16" s="317"/>
      <c r="B16" s="318"/>
      <c r="C16" s="24" t="s">
        <v>6</v>
      </c>
      <c r="D16" s="321" t="s">
        <v>263</v>
      </c>
      <c r="E16" s="322"/>
      <c r="F16" s="322"/>
      <c r="G16" s="322"/>
      <c r="H16" s="322"/>
      <c r="I16" s="322"/>
      <c r="J16" s="322"/>
      <c r="K16" s="322"/>
      <c r="L16" s="322"/>
      <c r="M16" s="322"/>
      <c r="N16" s="322"/>
      <c r="O16" s="322"/>
      <c r="P16" s="322"/>
      <c r="Q16" s="322"/>
      <c r="R16" s="322"/>
      <c r="S16" s="323"/>
    </row>
    <row r="17" spans="1:19" s="1" customFormat="1" ht="33" customHeight="1" thickBot="1">
      <c r="A17" s="317"/>
      <c r="B17" s="318"/>
      <c r="C17" s="27" t="s">
        <v>68</v>
      </c>
      <c r="D17" s="310" t="s">
        <v>264</v>
      </c>
      <c r="E17" s="311"/>
      <c r="F17" s="311"/>
      <c r="G17" s="311"/>
      <c r="H17" s="311"/>
      <c r="I17" s="311"/>
      <c r="J17" s="311"/>
      <c r="K17" s="311"/>
      <c r="L17" s="311"/>
      <c r="M17" s="311"/>
      <c r="N17" s="311"/>
      <c r="O17" s="311"/>
      <c r="P17" s="311"/>
      <c r="Q17" s="311"/>
      <c r="R17" s="311"/>
      <c r="S17" s="312"/>
    </row>
    <row r="18" spans="1:19" s="1" customFormat="1" ht="45.45" customHeight="1" thickBot="1">
      <c r="A18" s="317"/>
      <c r="B18" s="318"/>
      <c r="C18" s="179" t="s">
        <v>189</v>
      </c>
      <c r="D18" s="386" t="s">
        <v>251</v>
      </c>
      <c r="E18" s="387"/>
      <c r="F18" s="388"/>
      <c r="G18" s="343" t="s">
        <v>190</v>
      </c>
      <c r="H18" s="389"/>
      <c r="I18" s="389"/>
      <c r="J18" s="344"/>
      <c r="K18" s="340" t="s">
        <v>211</v>
      </c>
      <c r="L18" s="341"/>
      <c r="M18" s="341"/>
      <c r="N18" s="342"/>
      <c r="O18" s="343" t="s">
        <v>191</v>
      </c>
      <c r="P18" s="344"/>
      <c r="Q18" s="345"/>
      <c r="R18" s="346"/>
      <c r="S18" s="347"/>
    </row>
    <row r="19" spans="1:19" s="1" customFormat="1" ht="28.5" customHeight="1">
      <c r="A19" s="317"/>
      <c r="B19" s="318"/>
      <c r="C19" s="300" t="s">
        <v>110</v>
      </c>
      <c r="D19" s="132" t="s">
        <v>0</v>
      </c>
      <c r="E19" s="408" t="s">
        <v>181</v>
      </c>
      <c r="F19" s="409"/>
      <c r="G19" s="409"/>
      <c r="H19" s="409"/>
      <c r="I19" s="409"/>
      <c r="J19" s="409"/>
      <c r="K19" s="324" t="s">
        <v>131</v>
      </c>
      <c r="L19" s="325"/>
      <c r="M19" s="325"/>
      <c r="N19" s="326"/>
      <c r="O19" s="313" t="s">
        <v>183</v>
      </c>
      <c r="P19" s="313"/>
      <c r="Q19" s="313"/>
      <c r="R19" s="314"/>
      <c r="S19" s="58" t="s">
        <v>139</v>
      </c>
    </row>
    <row r="20" spans="1:19" s="1" customFormat="1" ht="40.200000000000003" customHeight="1" thickBot="1">
      <c r="A20" s="317"/>
      <c r="B20" s="318"/>
      <c r="C20" s="301"/>
      <c r="D20" s="302" t="s">
        <v>182</v>
      </c>
      <c r="E20" s="303"/>
      <c r="F20" s="304"/>
      <c r="G20" s="304"/>
      <c r="H20" s="304"/>
      <c r="I20" s="304"/>
      <c r="J20" s="304"/>
      <c r="K20" s="305"/>
      <c r="L20" s="305"/>
      <c r="M20" s="305"/>
      <c r="N20" s="305"/>
      <c r="O20" s="304"/>
      <c r="P20" s="304"/>
      <c r="Q20" s="304"/>
      <c r="R20" s="304"/>
      <c r="S20" s="306"/>
    </row>
    <row r="21" spans="1:19" s="1" customFormat="1" ht="39" customHeight="1">
      <c r="A21" s="317"/>
      <c r="B21" s="318"/>
      <c r="C21" s="22" t="s">
        <v>1</v>
      </c>
      <c r="D21" s="327" t="s">
        <v>186</v>
      </c>
      <c r="E21" s="328"/>
      <c r="F21" s="328"/>
      <c r="G21" s="328"/>
      <c r="H21" s="328"/>
      <c r="I21" s="328"/>
      <c r="J21" s="329"/>
      <c r="K21" s="324" t="s">
        <v>156</v>
      </c>
      <c r="L21" s="325"/>
      <c r="M21" s="325"/>
      <c r="N21" s="326"/>
      <c r="O21" s="333" t="s">
        <v>184</v>
      </c>
      <c r="P21" s="334"/>
      <c r="Q21" s="334"/>
      <c r="R21" s="334"/>
      <c r="S21" s="335"/>
    </row>
    <row r="22" spans="1:19" s="1" customFormat="1" ht="39" customHeight="1" thickBot="1">
      <c r="A22" s="319"/>
      <c r="B22" s="320"/>
      <c r="C22" s="28" t="s">
        <v>136</v>
      </c>
      <c r="D22" s="330" t="s">
        <v>186</v>
      </c>
      <c r="E22" s="331"/>
      <c r="F22" s="331"/>
      <c r="G22" s="331"/>
      <c r="H22" s="331"/>
      <c r="I22" s="331"/>
      <c r="J22" s="332"/>
      <c r="K22" s="362" t="s">
        <v>137</v>
      </c>
      <c r="L22" s="363"/>
      <c r="M22" s="363"/>
      <c r="N22" s="364"/>
      <c r="O22" s="336" t="s">
        <v>185</v>
      </c>
      <c r="P22" s="337"/>
      <c r="Q22" s="337"/>
      <c r="R22" s="337"/>
      <c r="S22" s="338"/>
    </row>
    <row r="23" spans="1:19" s="1" customFormat="1" ht="116.4" customHeight="1" thickBot="1">
      <c r="A23" s="29"/>
      <c r="B23" s="29"/>
      <c r="C23" s="30"/>
      <c r="D23" s="174"/>
      <c r="E23" s="31"/>
      <c r="F23" s="31"/>
      <c r="G23" s="31"/>
      <c r="H23" s="31"/>
      <c r="I23" s="31"/>
      <c r="J23" s="31"/>
      <c r="K23" s="31"/>
      <c r="L23" s="31"/>
      <c r="M23" s="31"/>
      <c r="N23" s="31"/>
      <c r="O23" s="30"/>
      <c r="P23" s="31"/>
      <c r="Q23" s="17"/>
      <c r="R23" s="17"/>
      <c r="S23" s="17"/>
    </row>
    <row r="24" spans="1:19" s="1" customFormat="1" ht="16.2">
      <c r="A24" s="53" t="s">
        <v>34</v>
      </c>
      <c r="B24" s="50"/>
      <c r="C24" s="54"/>
      <c r="D24" s="54"/>
      <c r="E24" s="54"/>
      <c r="F24" s="54"/>
      <c r="G24" s="54"/>
      <c r="H24" s="54"/>
      <c r="I24" s="54"/>
      <c r="J24" s="54"/>
      <c r="K24" s="54"/>
      <c r="L24" s="54"/>
      <c r="M24" s="54"/>
      <c r="N24" s="54"/>
      <c r="O24" s="54"/>
      <c r="P24" s="54"/>
      <c r="Q24" s="54"/>
      <c r="R24" s="54"/>
      <c r="S24" s="51"/>
    </row>
    <row r="25" spans="1:19" s="1" customFormat="1" ht="61.95" customHeight="1">
      <c r="A25" s="52"/>
      <c r="B25" s="352" t="s">
        <v>80</v>
      </c>
      <c r="C25" s="352"/>
      <c r="D25" s="352"/>
      <c r="E25" s="352"/>
      <c r="F25" s="352"/>
      <c r="G25" s="352"/>
      <c r="H25" s="352"/>
      <c r="I25" s="352"/>
      <c r="J25" s="352"/>
      <c r="K25" s="352"/>
      <c r="L25" s="352"/>
      <c r="M25" s="352"/>
      <c r="N25" s="352"/>
      <c r="O25" s="352"/>
      <c r="P25" s="352"/>
      <c r="Q25" s="352"/>
      <c r="R25" s="352"/>
      <c r="S25" s="56"/>
    </row>
    <row r="26" spans="1:19" s="48" customFormat="1" ht="33.6" customHeight="1">
      <c r="A26" s="109"/>
      <c r="B26" s="108"/>
      <c r="C26" s="352" t="s">
        <v>62</v>
      </c>
      <c r="D26" s="352"/>
      <c r="E26" s="352"/>
      <c r="F26" s="352"/>
      <c r="G26" s="352"/>
      <c r="H26" s="352"/>
      <c r="I26" s="352"/>
      <c r="J26" s="352"/>
      <c r="K26" s="352"/>
      <c r="L26" s="352"/>
      <c r="M26" s="352"/>
      <c r="N26" s="352"/>
      <c r="O26" s="352"/>
      <c r="P26" s="352"/>
      <c r="Q26" s="352"/>
      <c r="R26" s="352"/>
      <c r="S26" s="57"/>
    </row>
    <row r="27" spans="1:19" s="34" customFormat="1" ht="33.6" customHeight="1">
      <c r="A27" s="55"/>
      <c r="B27" s="83"/>
      <c r="C27" s="183" t="s">
        <v>150</v>
      </c>
      <c r="D27" s="39"/>
      <c r="E27" s="39"/>
      <c r="F27" s="39"/>
      <c r="G27" s="39"/>
      <c r="H27" s="39"/>
      <c r="I27" s="39"/>
      <c r="J27" s="39"/>
      <c r="K27" s="39"/>
      <c r="L27" s="39"/>
      <c r="M27" s="39"/>
      <c r="N27" s="39"/>
      <c r="O27" s="39"/>
      <c r="P27" s="39"/>
      <c r="Q27" s="39"/>
      <c r="R27" s="39"/>
      <c r="S27" s="61"/>
    </row>
    <row r="28" spans="1:19" s="48" customFormat="1" ht="33.6" customHeight="1">
      <c r="A28" s="109"/>
      <c r="B28" s="108"/>
      <c r="C28" s="352" t="s">
        <v>63</v>
      </c>
      <c r="D28" s="352"/>
      <c r="E28" s="352"/>
      <c r="F28" s="352"/>
      <c r="G28" s="352"/>
      <c r="H28" s="352"/>
      <c r="I28" s="352"/>
      <c r="J28" s="352"/>
      <c r="K28" s="352"/>
      <c r="L28" s="352"/>
      <c r="M28" s="352"/>
      <c r="N28" s="352"/>
      <c r="O28" s="352"/>
      <c r="P28" s="352"/>
      <c r="Q28" s="352"/>
      <c r="R28" s="352"/>
      <c r="S28" s="353"/>
    </row>
    <row r="29" spans="1:19" s="48" customFormat="1" ht="33.6" customHeight="1">
      <c r="A29" s="109"/>
      <c r="B29" s="108"/>
      <c r="C29" s="352" t="s">
        <v>35</v>
      </c>
      <c r="D29" s="352"/>
      <c r="E29" s="352"/>
      <c r="F29" s="352"/>
      <c r="G29" s="352"/>
      <c r="H29" s="352"/>
      <c r="I29" s="352"/>
      <c r="J29" s="352"/>
      <c r="K29" s="352"/>
      <c r="L29" s="352"/>
      <c r="M29" s="352"/>
      <c r="N29" s="352"/>
      <c r="O29" s="352"/>
      <c r="P29" s="352"/>
      <c r="Q29" s="352"/>
      <c r="R29" s="352"/>
      <c r="S29" s="57"/>
    </row>
    <row r="30" spans="1:19" s="48" customFormat="1" ht="33.6" customHeight="1">
      <c r="A30" s="109"/>
      <c r="B30" s="108"/>
      <c r="C30" s="352" t="s">
        <v>36</v>
      </c>
      <c r="D30" s="352"/>
      <c r="E30" s="352"/>
      <c r="F30" s="352"/>
      <c r="G30" s="352"/>
      <c r="H30" s="352"/>
      <c r="I30" s="352"/>
      <c r="J30" s="352"/>
      <c r="K30" s="352"/>
      <c r="L30" s="352"/>
      <c r="M30" s="352"/>
      <c r="N30" s="352"/>
      <c r="O30" s="352"/>
      <c r="P30" s="352"/>
      <c r="Q30" s="352"/>
      <c r="R30" s="352"/>
      <c r="S30" s="57"/>
    </row>
    <row r="31" spans="1:19" s="48" customFormat="1" ht="99.6" customHeight="1" thickBot="1">
      <c r="A31" s="110"/>
      <c r="B31" s="111"/>
      <c r="C31" s="354" t="s">
        <v>37</v>
      </c>
      <c r="D31" s="354"/>
      <c r="E31" s="354"/>
      <c r="F31" s="354"/>
      <c r="G31" s="354"/>
      <c r="H31" s="354"/>
      <c r="I31" s="354"/>
      <c r="J31" s="354"/>
      <c r="K31" s="354"/>
      <c r="L31" s="354"/>
      <c r="M31" s="354"/>
      <c r="N31" s="354"/>
      <c r="O31" s="354"/>
      <c r="P31" s="354"/>
      <c r="Q31" s="354"/>
      <c r="R31" s="354"/>
      <c r="S31" s="355"/>
    </row>
    <row r="32" spans="1:19" s="1" customFormat="1" ht="13.2" customHeight="1" thickBot="1">
      <c r="A32" s="6"/>
      <c r="B32" s="6"/>
      <c r="C32" s="7"/>
      <c r="D32" s="8"/>
      <c r="E32" s="8"/>
      <c r="F32" s="8"/>
      <c r="G32" s="8"/>
      <c r="H32" s="8"/>
      <c r="I32" s="8"/>
      <c r="J32" s="8"/>
      <c r="K32" s="8"/>
      <c r="L32" s="8"/>
      <c r="M32" s="8"/>
      <c r="N32" s="8"/>
      <c r="O32" s="9"/>
      <c r="P32" s="10"/>
      <c r="Q32" s="3"/>
      <c r="R32" s="3"/>
      <c r="S32" s="3"/>
    </row>
    <row r="33" spans="1:21" s="34" customFormat="1" ht="25.2" customHeight="1" thickBot="1">
      <c r="A33" s="367" t="s">
        <v>40</v>
      </c>
      <c r="B33" s="368"/>
      <c r="C33" s="368"/>
      <c r="D33" s="368"/>
      <c r="E33" s="368"/>
      <c r="F33" s="368"/>
      <c r="G33" s="368"/>
      <c r="H33" s="368"/>
      <c r="I33" s="368"/>
      <c r="J33" s="368"/>
      <c r="K33" s="368"/>
      <c r="L33" s="368"/>
      <c r="M33" s="368"/>
      <c r="N33" s="368"/>
      <c r="O33" s="368"/>
      <c r="P33" s="368"/>
      <c r="Q33" s="368"/>
      <c r="R33" s="368"/>
      <c r="S33" s="369"/>
    </row>
    <row r="34" spans="1:21" s="34" customFormat="1" ht="24" customHeight="1" thickBot="1">
      <c r="A34" s="206" t="s">
        <v>84</v>
      </c>
      <c r="B34" s="207"/>
      <c r="C34" s="207"/>
      <c r="D34" s="207"/>
      <c r="E34" s="207"/>
      <c r="F34" s="207"/>
      <c r="G34" s="207"/>
      <c r="H34" s="207"/>
      <c r="I34" s="207"/>
      <c r="J34" s="207"/>
      <c r="K34" s="207"/>
      <c r="L34" s="207"/>
      <c r="M34" s="207"/>
      <c r="N34" s="207"/>
      <c r="O34" s="207"/>
      <c r="P34" s="207"/>
      <c r="Q34" s="207"/>
      <c r="R34" s="207"/>
      <c r="S34" s="208"/>
    </row>
    <row r="35" spans="1:21" s="20" customFormat="1" ht="20.399999999999999" customHeight="1">
      <c r="A35" s="71"/>
      <c r="B35" s="234" t="s">
        <v>140</v>
      </c>
      <c r="C35" s="234"/>
      <c r="D35" s="234"/>
      <c r="E35" s="234"/>
      <c r="F35" s="234"/>
      <c r="G35" s="234"/>
      <c r="H35" s="234"/>
      <c r="I35" s="234"/>
      <c r="J35" s="234"/>
      <c r="K35" s="234"/>
      <c r="L35" s="234"/>
      <c r="M35" s="234"/>
      <c r="N35" s="234"/>
      <c r="O35" s="234"/>
      <c r="P35" s="234"/>
      <c r="Q35" s="234"/>
      <c r="R35" s="234"/>
      <c r="S35" s="235"/>
    </row>
    <row r="36" spans="1:21" s="20" customFormat="1" ht="20.399999999999999" customHeight="1">
      <c r="A36" s="71"/>
      <c r="B36" s="236"/>
      <c r="C36" s="236"/>
      <c r="D36" s="236"/>
      <c r="E36" s="236"/>
      <c r="F36" s="236"/>
      <c r="G36" s="236"/>
      <c r="H36" s="236"/>
      <c r="I36" s="236"/>
      <c r="J36" s="236"/>
      <c r="K36" s="236"/>
      <c r="L36" s="236"/>
      <c r="M36" s="236"/>
      <c r="N36" s="236"/>
      <c r="O36" s="236"/>
      <c r="P36" s="236"/>
      <c r="Q36" s="236"/>
      <c r="R36" s="236"/>
      <c r="S36" s="237"/>
    </row>
    <row r="37" spans="1:21" s="20" customFormat="1" ht="33.6" customHeight="1">
      <c r="A37" s="71"/>
      <c r="B37" s="238" t="s">
        <v>122</v>
      </c>
      <c r="C37" s="238"/>
      <c r="D37" s="238"/>
      <c r="E37" s="238"/>
      <c r="F37" s="238"/>
      <c r="G37" s="238"/>
      <c r="H37" s="238"/>
      <c r="I37" s="238"/>
      <c r="J37" s="238"/>
      <c r="K37" s="238"/>
      <c r="L37" s="238"/>
      <c r="M37" s="238"/>
      <c r="N37" s="238"/>
      <c r="O37" s="238"/>
      <c r="P37" s="238"/>
      <c r="Q37" s="238"/>
      <c r="R37" s="238"/>
      <c r="S37" s="239"/>
    </row>
    <row r="38" spans="1:21" s="1" customFormat="1" ht="20.399999999999999" customHeight="1" thickBot="1">
      <c r="A38" s="70" t="s">
        <v>73</v>
      </c>
      <c r="B38" s="49"/>
      <c r="C38" s="13"/>
      <c r="D38" s="3"/>
      <c r="E38" s="3"/>
      <c r="F38" s="3"/>
      <c r="G38" s="3"/>
      <c r="H38" s="3"/>
      <c r="I38" s="3"/>
      <c r="J38" s="3"/>
      <c r="K38" s="3"/>
      <c r="L38" s="3"/>
      <c r="M38" s="3"/>
      <c r="N38" s="3"/>
      <c r="O38" s="2"/>
      <c r="P38" s="3"/>
      <c r="Q38" s="3"/>
      <c r="R38" s="3"/>
      <c r="S38" s="63"/>
    </row>
    <row r="39" spans="1:21" s="1" customFormat="1" ht="102.45" customHeight="1" thickBot="1">
      <c r="A39" s="72"/>
      <c r="B39" s="192" t="s">
        <v>116</v>
      </c>
      <c r="C39" s="215"/>
      <c r="D39" s="193"/>
      <c r="E39" s="209" t="s">
        <v>117</v>
      </c>
      <c r="F39" s="210"/>
      <c r="G39" s="211"/>
      <c r="H39" s="192" t="s">
        <v>118</v>
      </c>
      <c r="I39" s="215"/>
      <c r="J39" s="193"/>
      <c r="K39" s="209" t="s">
        <v>119</v>
      </c>
      <c r="L39" s="210"/>
      <c r="M39" s="211"/>
      <c r="N39" s="37" t="s">
        <v>120</v>
      </c>
      <c r="O39" s="192" t="s">
        <v>121</v>
      </c>
      <c r="P39" s="193"/>
      <c r="Q39" s="142" t="s">
        <v>138</v>
      </c>
      <c r="R39" s="12"/>
      <c r="S39" s="165"/>
    </row>
    <row r="40" spans="1:21" s="1" customFormat="1" ht="22.2" customHeight="1">
      <c r="A40" s="72"/>
      <c r="B40" s="379" t="s">
        <v>277</v>
      </c>
      <c r="C40" s="380"/>
      <c r="D40" s="381"/>
      <c r="E40" s="375"/>
      <c r="F40" s="376"/>
      <c r="G40" s="128" t="str">
        <f>IFERROR(VLOOKUP(B40,光熱費支援金基準額!C:E,2,FALSE),"")</f>
        <v>施設</v>
      </c>
      <c r="H40" s="359">
        <f>IFERROR(VLOOKUP(B40,光熱費支援金基準額!C:E,3,FALSE),"")</f>
        <v>10000</v>
      </c>
      <c r="I40" s="360"/>
      <c r="J40" s="361"/>
      <c r="K40" s="372"/>
      <c r="L40" s="373"/>
      <c r="M40" s="374"/>
      <c r="N40" s="130" t="str">
        <f>IFERROR(VLOOKUP(K40,[5]光熱費支援金基準額!F:G,2,FALSE)," ")</f>
        <v xml:space="preserve"> </v>
      </c>
      <c r="O40" s="164">
        <f>IFERROR(IF(ISNUMBER(E40),E40,1)*H40+SUBSTITUTE(N40," ",0),"")</f>
        <v>10000</v>
      </c>
      <c r="P40" s="44" t="s">
        <v>11</v>
      </c>
      <c r="Q40" s="176"/>
      <c r="R40" s="12"/>
      <c r="S40" s="165"/>
    </row>
    <row r="41" spans="1:21" s="1" customFormat="1" ht="22.2" customHeight="1" thickBot="1">
      <c r="A41" s="72"/>
      <c r="B41" s="390"/>
      <c r="C41" s="391"/>
      <c r="D41" s="392"/>
      <c r="E41" s="377"/>
      <c r="F41" s="378"/>
      <c r="G41" s="129" t="str">
        <f>IFERROR(VLOOKUP(B41,[5]光熱費支援金基準額!C:E,2,FALSE),"")</f>
        <v/>
      </c>
      <c r="H41" s="382" t="str">
        <f>IFERROR(VLOOKUP(B41,[5]光熱費支援金基準額!C:E,3,FALSE),"")</f>
        <v/>
      </c>
      <c r="I41" s="383"/>
      <c r="J41" s="384"/>
      <c r="K41" s="212"/>
      <c r="L41" s="213"/>
      <c r="M41" s="214"/>
      <c r="N41" s="131" t="str">
        <f>IFERROR(VLOOKUP(K41,[5]光熱費支援金基準額!F:G,2,FALSE)," ")</f>
        <v xml:space="preserve"> </v>
      </c>
      <c r="O41" s="116" t="str">
        <f t="shared" ref="O41" si="0">IFERROR(IF(ISNUMBER(E41),E41,1)*H41+SUBSTITUTE(N41," ",0),"")</f>
        <v/>
      </c>
      <c r="P41" s="45" t="s">
        <v>11</v>
      </c>
      <c r="Q41" s="121"/>
      <c r="R41" s="11"/>
      <c r="S41" s="165"/>
      <c r="U41" s="4"/>
    </row>
    <row r="42" spans="1:21" s="1" customFormat="1" ht="22.95" customHeight="1" thickBot="1">
      <c r="A42" s="72"/>
      <c r="B42" s="126" t="s">
        <v>115</v>
      </c>
      <c r="C42" s="126"/>
      <c r="D42" s="127"/>
      <c r="E42" s="356">
        <f>SUM(O40:O41)</f>
        <v>10000</v>
      </c>
      <c r="F42" s="357"/>
      <c r="G42" s="357"/>
      <c r="H42" s="357"/>
      <c r="I42" s="358"/>
      <c r="J42" s="106" t="s">
        <v>11</v>
      </c>
      <c r="K42" s="38"/>
      <c r="L42" s="38"/>
      <c r="M42" s="38"/>
      <c r="N42" s="38"/>
      <c r="O42" s="38"/>
      <c r="P42" s="38"/>
      <c r="Q42" s="49"/>
      <c r="R42" s="49"/>
      <c r="S42" s="47"/>
    </row>
    <row r="43" spans="1:21" s="1" customFormat="1" ht="18" customHeight="1">
      <c r="A43" s="73"/>
      <c r="B43" s="19" t="s">
        <v>151</v>
      </c>
      <c r="C43" s="74"/>
      <c r="D43" s="5"/>
      <c r="E43" s="5"/>
      <c r="F43" s="5"/>
      <c r="G43" s="5"/>
      <c r="H43" s="5"/>
      <c r="I43" s="5"/>
      <c r="J43" s="5"/>
      <c r="K43" s="14"/>
      <c r="L43" s="14"/>
      <c r="M43" s="14"/>
      <c r="N43" s="14"/>
      <c r="O43" s="14"/>
      <c r="P43" s="14"/>
      <c r="Q43" s="49"/>
      <c r="R43" s="49"/>
      <c r="S43" s="47"/>
    </row>
    <row r="44" spans="1:21" s="1" customFormat="1" ht="9" customHeight="1">
      <c r="A44" s="75"/>
      <c r="B44" s="14"/>
      <c r="C44" s="74"/>
      <c r="D44" s="14"/>
      <c r="E44" s="14"/>
      <c r="F44" s="14"/>
      <c r="G44" s="14"/>
      <c r="H44" s="14"/>
      <c r="I44" s="14"/>
      <c r="J44" s="14"/>
      <c r="K44" s="14"/>
      <c r="L44" s="14"/>
      <c r="M44" s="14"/>
      <c r="N44" s="14"/>
      <c r="O44" s="14"/>
      <c r="P44" s="14"/>
      <c r="Q44" s="49"/>
      <c r="R44" s="49"/>
      <c r="S44" s="47"/>
    </row>
    <row r="45" spans="1:21" s="1" customFormat="1" ht="21" customHeight="1" thickBot="1">
      <c r="A45" s="75"/>
      <c r="B45" s="17" t="s">
        <v>60</v>
      </c>
      <c r="C45" s="38"/>
      <c r="D45" s="17"/>
      <c r="E45" s="17"/>
      <c r="F45" s="17"/>
      <c r="G45" s="17"/>
      <c r="H45" s="17"/>
      <c r="I45" s="17"/>
      <c r="J45" s="17"/>
      <c r="K45" s="17"/>
      <c r="L45" s="17"/>
      <c r="M45" s="17"/>
      <c r="N45" s="17"/>
      <c r="O45" s="17"/>
      <c r="P45" s="17"/>
      <c r="Q45" s="17"/>
      <c r="R45" s="17"/>
      <c r="S45" s="42"/>
      <c r="T45" s="11"/>
      <c r="U45" s="12"/>
    </row>
    <row r="46" spans="1:21" s="1" customFormat="1" ht="21" customHeight="1" thickBot="1">
      <c r="A46" s="75"/>
      <c r="B46" s="216" t="s">
        <v>54</v>
      </c>
      <c r="C46" s="217"/>
      <c r="D46" s="12"/>
      <c r="E46" s="49"/>
      <c r="F46" s="49"/>
      <c r="G46" s="49"/>
      <c r="H46" s="49"/>
      <c r="I46" s="49"/>
      <c r="J46" s="49"/>
      <c r="K46" s="49"/>
      <c r="L46" s="49"/>
      <c r="M46" s="49"/>
      <c r="N46" s="49"/>
      <c r="O46" s="49"/>
      <c r="P46" s="49"/>
      <c r="Q46" s="49"/>
      <c r="R46" s="49"/>
      <c r="S46" s="47"/>
    </row>
    <row r="47" spans="1:21" s="1" customFormat="1" ht="21" customHeight="1" thickBot="1">
      <c r="A47" s="75"/>
      <c r="B47" s="218"/>
      <c r="C47" s="219"/>
      <c r="D47" s="12"/>
      <c r="E47" s="49"/>
      <c r="F47" s="49"/>
      <c r="G47" s="49"/>
      <c r="H47" s="49"/>
      <c r="I47" s="49"/>
      <c r="J47" s="49"/>
      <c r="K47" s="49"/>
      <c r="L47" s="49"/>
      <c r="M47" s="49"/>
      <c r="N47" s="49"/>
      <c r="O47" s="49"/>
      <c r="P47" s="49"/>
      <c r="Q47" s="49"/>
      <c r="R47" s="49"/>
      <c r="S47" s="47"/>
    </row>
    <row r="48" spans="1:21" s="1" customFormat="1" ht="21" customHeight="1" thickBot="1">
      <c r="A48" s="75"/>
      <c r="B48" s="17" t="s">
        <v>142</v>
      </c>
      <c r="C48" s="38"/>
      <c r="D48" s="17"/>
      <c r="E48" s="17"/>
      <c r="F48" s="17"/>
      <c r="G48" s="17"/>
      <c r="H48" s="17"/>
      <c r="I48" s="17"/>
      <c r="J48" s="17"/>
      <c r="K48" s="17"/>
      <c r="L48" s="17"/>
      <c r="M48" s="17"/>
      <c r="N48" s="17"/>
      <c r="O48" s="17"/>
      <c r="P48" s="17"/>
      <c r="Q48" s="49"/>
      <c r="R48" s="49"/>
      <c r="S48" s="47"/>
    </row>
    <row r="49" spans="1:21" s="1" customFormat="1" ht="21" customHeight="1" thickBot="1">
      <c r="A49" s="75"/>
      <c r="B49" s="216" t="s">
        <v>143</v>
      </c>
      <c r="C49" s="217"/>
      <c r="D49" s="370" t="s">
        <v>123</v>
      </c>
      <c r="E49" s="370"/>
      <c r="F49" s="370"/>
      <c r="G49" s="217"/>
      <c r="H49" s="17"/>
      <c r="I49" s="17"/>
      <c r="J49" s="17"/>
      <c r="K49" s="17"/>
      <c r="L49" s="12"/>
      <c r="M49" s="49"/>
      <c r="N49" s="49"/>
      <c r="O49" s="49"/>
      <c r="P49" s="49"/>
      <c r="Q49" s="49"/>
      <c r="R49" s="49"/>
      <c r="S49" s="47"/>
    </row>
    <row r="50" spans="1:21" s="1" customFormat="1" ht="21" customHeight="1" thickBot="1">
      <c r="A50" s="75"/>
      <c r="B50" s="218"/>
      <c r="C50" s="219"/>
      <c r="D50" s="371"/>
      <c r="E50" s="371"/>
      <c r="F50" s="371"/>
      <c r="G50" s="219"/>
      <c r="H50" s="17"/>
      <c r="I50" s="17"/>
      <c r="J50" s="17"/>
      <c r="K50" s="17"/>
      <c r="L50" s="12"/>
      <c r="M50" s="49"/>
      <c r="N50" s="49"/>
      <c r="O50" s="49"/>
      <c r="P50" s="49"/>
      <c r="Q50" s="49"/>
      <c r="R50" s="49"/>
      <c r="S50" s="47"/>
    </row>
    <row r="51" spans="1:21" s="1" customFormat="1" ht="14.4" customHeight="1">
      <c r="A51" s="75"/>
      <c r="B51" s="17"/>
      <c r="C51" s="38"/>
      <c r="D51" s="17"/>
      <c r="E51" s="17"/>
      <c r="F51" s="17"/>
      <c r="G51" s="17"/>
      <c r="H51" s="17"/>
      <c r="I51" s="17"/>
      <c r="J51" s="17"/>
      <c r="K51" s="17"/>
      <c r="L51" s="17"/>
      <c r="M51" s="17"/>
      <c r="N51" s="17"/>
      <c r="O51" s="17"/>
      <c r="P51" s="17"/>
      <c r="Q51" s="17"/>
      <c r="R51" s="17"/>
      <c r="S51" s="42"/>
      <c r="T51" s="11"/>
      <c r="U51" s="12"/>
    </row>
    <row r="52" spans="1:21" s="1" customFormat="1" ht="21" customHeight="1" thickBot="1">
      <c r="A52" s="75"/>
      <c r="B52" s="17" t="s">
        <v>268</v>
      </c>
      <c r="C52" s="38"/>
      <c r="D52" s="17"/>
      <c r="E52" s="17"/>
      <c r="F52" s="17"/>
      <c r="G52" s="17"/>
      <c r="H52" s="17"/>
      <c r="I52" s="17"/>
      <c r="J52" s="17"/>
      <c r="K52" s="17"/>
      <c r="L52" s="17"/>
      <c r="M52" s="17"/>
      <c r="N52" s="17"/>
      <c r="O52" s="17"/>
      <c r="P52" s="17"/>
      <c r="Q52" s="17"/>
      <c r="R52" s="17"/>
      <c r="S52" s="42"/>
      <c r="T52" s="11"/>
      <c r="U52" s="12"/>
    </row>
    <row r="53" spans="1:21" s="1" customFormat="1" ht="21" customHeight="1" thickBot="1">
      <c r="A53" s="75"/>
      <c r="B53" s="216" t="s">
        <v>87</v>
      </c>
      <c r="C53" s="217"/>
      <c r="D53" s="12"/>
      <c r="E53" s="49"/>
      <c r="F53" s="49"/>
      <c r="G53" s="49"/>
      <c r="H53" s="49"/>
      <c r="I53" s="49"/>
      <c r="J53" s="49"/>
      <c r="K53" s="49"/>
      <c r="L53" s="49"/>
      <c r="M53" s="49"/>
      <c r="N53" s="49"/>
      <c r="O53" s="49"/>
      <c r="P53" s="49"/>
      <c r="Q53" s="49"/>
      <c r="R53" s="49"/>
      <c r="S53" s="47"/>
    </row>
    <row r="54" spans="1:21" s="1" customFormat="1" ht="21" customHeight="1" thickBot="1">
      <c r="A54" s="75"/>
      <c r="B54" s="233"/>
      <c r="C54" s="233"/>
      <c r="D54" s="12"/>
      <c r="E54" s="49"/>
      <c r="F54" s="49"/>
      <c r="G54" s="49"/>
      <c r="H54" s="49"/>
      <c r="I54" s="49"/>
      <c r="J54" s="49"/>
      <c r="K54" s="49"/>
      <c r="L54" s="49"/>
      <c r="M54" s="49"/>
      <c r="N54" s="49"/>
      <c r="O54" s="49"/>
      <c r="P54" s="49"/>
      <c r="Q54" s="49"/>
      <c r="R54" s="49"/>
      <c r="S54" s="47"/>
    </row>
    <row r="55" spans="1:21" s="1" customFormat="1" ht="21" customHeight="1" thickBot="1">
      <c r="A55" s="75"/>
      <c r="B55" s="17" t="s">
        <v>192</v>
      </c>
      <c r="C55" s="38"/>
      <c r="D55" s="17"/>
      <c r="E55" s="17"/>
      <c r="F55" s="17"/>
      <c r="G55" s="17"/>
      <c r="H55" s="17"/>
      <c r="I55" s="17"/>
      <c r="J55" s="17"/>
      <c r="K55" s="17"/>
      <c r="L55" s="17"/>
      <c r="M55" s="17"/>
      <c r="N55" s="17"/>
      <c r="O55" s="17"/>
      <c r="P55" s="17"/>
      <c r="Q55" s="17"/>
      <c r="R55" s="17"/>
      <c r="S55" s="42"/>
      <c r="T55" s="11"/>
      <c r="U55" s="12"/>
    </row>
    <row r="56" spans="1:21" s="1" customFormat="1" ht="21" customHeight="1" thickBot="1">
      <c r="A56" s="75"/>
      <c r="B56" s="192" t="s">
        <v>124</v>
      </c>
      <c r="C56" s="193"/>
      <c r="D56" s="194" t="s">
        <v>125</v>
      </c>
      <c r="E56" s="194"/>
      <c r="F56" s="11"/>
      <c r="G56" s="12"/>
      <c r="H56" s="49"/>
      <c r="I56" s="49"/>
      <c r="J56" s="49"/>
      <c r="K56" s="49"/>
      <c r="L56" s="49"/>
      <c r="M56" s="49"/>
      <c r="N56" s="49"/>
      <c r="O56" s="49"/>
      <c r="S56" s="47"/>
    </row>
    <row r="57" spans="1:21" s="1" customFormat="1" ht="21" customHeight="1">
      <c r="A57" s="75"/>
      <c r="B57" s="195"/>
      <c r="C57" s="196"/>
      <c r="D57" s="197"/>
      <c r="E57" s="198"/>
      <c r="F57" s="11"/>
      <c r="G57" s="12"/>
      <c r="H57" s="49"/>
      <c r="I57" s="49"/>
      <c r="J57" s="49"/>
      <c r="K57" s="49"/>
      <c r="L57" s="49"/>
      <c r="M57" s="49"/>
      <c r="N57" s="49"/>
      <c r="O57" s="49"/>
      <c r="S57" s="47"/>
    </row>
    <row r="58" spans="1:21" s="1" customFormat="1" ht="21" customHeight="1">
      <c r="A58" s="75"/>
      <c r="B58" s="199"/>
      <c r="C58" s="200"/>
      <c r="D58" s="201"/>
      <c r="E58" s="202"/>
      <c r="F58" s="11"/>
      <c r="G58" s="12"/>
      <c r="H58" s="49"/>
      <c r="I58" s="49"/>
      <c r="J58" s="49"/>
      <c r="K58" s="49"/>
      <c r="L58" s="49"/>
      <c r="M58" s="49"/>
      <c r="N58" s="49"/>
      <c r="O58" s="49"/>
      <c r="S58" s="47"/>
    </row>
    <row r="59" spans="1:21" s="1" customFormat="1" ht="21" customHeight="1">
      <c r="A59" s="75"/>
      <c r="B59" s="199"/>
      <c r="C59" s="200"/>
      <c r="D59" s="201"/>
      <c r="E59" s="202"/>
      <c r="F59" s="11"/>
      <c r="G59" s="12"/>
      <c r="H59" s="49"/>
      <c r="I59" s="49"/>
      <c r="J59" s="49"/>
      <c r="K59" s="49"/>
      <c r="L59" s="49"/>
      <c r="M59" s="49"/>
      <c r="N59" s="49"/>
      <c r="O59" s="49"/>
      <c r="S59" s="47"/>
    </row>
    <row r="60" spans="1:21" s="1" customFormat="1" ht="21" customHeight="1">
      <c r="A60" s="75"/>
      <c r="B60" s="199"/>
      <c r="C60" s="200"/>
      <c r="D60" s="201"/>
      <c r="E60" s="202"/>
      <c r="F60" s="11"/>
      <c r="G60" s="12"/>
      <c r="H60" s="49"/>
      <c r="I60" s="49"/>
      <c r="J60" s="49"/>
      <c r="K60" s="49"/>
      <c r="L60" s="49"/>
      <c r="M60" s="49"/>
      <c r="N60" s="49"/>
      <c r="O60" s="49"/>
      <c r="S60" s="47"/>
    </row>
    <row r="61" spans="1:21" s="1" customFormat="1" ht="21" customHeight="1">
      <c r="A61" s="75"/>
      <c r="B61" s="199"/>
      <c r="C61" s="200"/>
      <c r="D61" s="201"/>
      <c r="E61" s="202"/>
      <c r="F61" s="11"/>
      <c r="G61" s="12"/>
      <c r="H61" s="49"/>
      <c r="I61" s="49"/>
      <c r="J61" s="49"/>
      <c r="K61" s="49"/>
      <c r="L61" s="49"/>
      <c r="M61" s="49"/>
      <c r="N61" s="49"/>
      <c r="O61" s="49"/>
      <c r="S61" s="47"/>
    </row>
    <row r="62" spans="1:21" s="1" customFormat="1" ht="21" customHeight="1" thickBot="1">
      <c r="A62" s="75"/>
      <c r="B62" s="348"/>
      <c r="C62" s="349"/>
      <c r="D62" s="350"/>
      <c r="E62" s="351"/>
      <c r="F62" s="11"/>
      <c r="G62" s="12"/>
      <c r="H62" s="49"/>
      <c r="I62" s="49"/>
      <c r="J62" s="49"/>
      <c r="K62" s="49"/>
      <c r="L62" s="49"/>
      <c r="M62" s="49"/>
      <c r="N62" s="49"/>
      <c r="O62" s="49"/>
      <c r="S62" s="47"/>
    </row>
    <row r="63" spans="1:21" s="1" customFormat="1" ht="21" customHeight="1">
      <c r="A63" s="75"/>
      <c r="B63" s="17"/>
      <c r="C63" s="38"/>
      <c r="D63" s="17"/>
      <c r="E63" s="17"/>
      <c r="F63" s="17"/>
      <c r="G63" s="17"/>
      <c r="H63" s="17"/>
      <c r="I63" s="17"/>
      <c r="J63" s="17"/>
      <c r="K63" s="17"/>
      <c r="L63" s="17"/>
      <c r="M63" s="17"/>
      <c r="N63" s="17"/>
      <c r="O63" s="17"/>
      <c r="P63" s="17"/>
      <c r="Q63" s="17"/>
      <c r="R63" s="17"/>
      <c r="S63" s="42"/>
      <c r="T63" s="11"/>
      <c r="U63" s="12"/>
    </row>
    <row r="64" spans="1:21" s="40" customFormat="1" ht="22.2">
      <c r="A64" s="76"/>
      <c r="B64" s="39" t="s">
        <v>25</v>
      </c>
      <c r="C64" s="77"/>
      <c r="D64" s="32"/>
      <c r="E64" s="32"/>
      <c r="F64" s="32"/>
      <c r="G64" s="32"/>
      <c r="H64" s="32"/>
      <c r="I64" s="32"/>
      <c r="J64" s="32"/>
      <c r="K64" s="32"/>
      <c r="L64" s="32"/>
      <c r="M64" s="77"/>
      <c r="N64" s="77"/>
      <c r="O64" s="77"/>
      <c r="P64" s="77"/>
      <c r="Q64" s="77"/>
      <c r="R64" s="77"/>
      <c r="S64" s="78"/>
    </row>
    <row r="65" spans="1:30" s="40" customFormat="1" ht="19.2" customHeight="1">
      <c r="A65" s="76"/>
      <c r="B65" s="39" t="s">
        <v>61</v>
      </c>
      <c r="C65" s="77"/>
      <c r="D65" s="32"/>
      <c r="E65" s="32"/>
      <c r="F65" s="32"/>
      <c r="G65" s="32"/>
      <c r="H65" s="32"/>
      <c r="I65" s="32"/>
      <c r="J65" s="32"/>
      <c r="K65" s="32"/>
      <c r="L65" s="32"/>
      <c r="M65" s="77"/>
      <c r="N65" s="77"/>
      <c r="O65" s="77"/>
      <c r="P65" s="77"/>
      <c r="Q65" s="77"/>
      <c r="R65" s="77"/>
      <c r="S65" s="78"/>
    </row>
    <row r="66" spans="1:30" s="40" customFormat="1" ht="19.2" customHeight="1">
      <c r="A66" s="76"/>
      <c r="B66" s="39" t="s">
        <v>114</v>
      </c>
      <c r="C66" s="77"/>
      <c r="D66" s="32"/>
      <c r="E66" s="32"/>
      <c r="F66" s="32"/>
      <c r="G66" s="32"/>
      <c r="H66" s="32"/>
      <c r="I66" s="32"/>
      <c r="J66" s="32"/>
      <c r="K66" s="32"/>
      <c r="L66" s="32"/>
      <c r="M66" s="77"/>
      <c r="N66" s="77"/>
      <c r="O66" s="77"/>
      <c r="P66" s="77"/>
      <c r="Q66" s="77"/>
      <c r="R66" s="77"/>
      <c r="S66" s="78"/>
    </row>
    <row r="67" spans="1:30" s="40" customFormat="1" ht="12.6" customHeight="1">
      <c r="A67" s="76"/>
      <c r="B67" s="79"/>
      <c r="C67" s="77"/>
      <c r="D67" s="32"/>
      <c r="E67" s="32"/>
      <c r="F67" s="32"/>
      <c r="G67" s="32"/>
      <c r="H67" s="32"/>
      <c r="I67" s="32"/>
      <c r="J67" s="32"/>
      <c r="K67" s="32"/>
      <c r="L67" s="32"/>
      <c r="M67" s="77"/>
      <c r="N67" s="77"/>
      <c r="O67" s="77"/>
      <c r="P67" s="77"/>
      <c r="Q67" s="77"/>
      <c r="R67" s="77"/>
      <c r="S67" s="78"/>
    </row>
    <row r="68" spans="1:30" s="34" customFormat="1" ht="18" customHeight="1">
      <c r="A68" s="80"/>
      <c r="B68" s="39" t="s">
        <v>9</v>
      </c>
      <c r="C68" s="39"/>
      <c r="D68" s="39"/>
      <c r="E68" s="39"/>
      <c r="F68" s="39"/>
      <c r="G68" s="39"/>
      <c r="H68" s="39"/>
      <c r="I68" s="39"/>
      <c r="J68" s="39"/>
      <c r="K68" s="39"/>
      <c r="L68" s="39"/>
      <c r="M68" s="39"/>
      <c r="N68" s="39"/>
      <c r="O68" s="39"/>
      <c r="P68" s="39"/>
      <c r="Q68" s="39"/>
      <c r="R68" s="39"/>
      <c r="S68" s="81"/>
      <c r="T68" s="33"/>
      <c r="U68" s="18"/>
    </row>
    <row r="69" spans="1:30" s="34" customFormat="1" ht="18" customHeight="1">
      <c r="A69" s="80"/>
      <c r="B69" s="39" t="s">
        <v>13</v>
      </c>
      <c r="C69" s="39"/>
      <c r="D69" s="39"/>
      <c r="E69" s="39"/>
      <c r="F69" s="39"/>
      <c r="G69" s="39"/>
      <c r="H69" s="39"/>
      <c r="I69" s="39"/>
      <c r="J69" s="39"/>
      <c r="K69" s="39"/>
      <c r="L69" s="39"/>
      <c r="M69" s="39"/>
      <c r="N69" s="39"/>
      <c r="O69" s="39"/>
      <c r="P69" s="39"/>
      <c r="Q69" s="39"/>
      <c r="R69" s="39"/>
      <c r="S69" s="81"/>
      <c r="T69" s="33"/>
      <c r="U69" s="18"/>
      <c r="V69" s="39"/>
      <c r="W69" s="39"/>
      <c r="X69" s="39"/>
      <c r="Y69" s="39"/>
      <c r="Z69" s="39"/>
      <c r="AA69" s="39"/>
      <c r="AB69" s="39"/>
      <c r="AC69" s="39"/>
      <c r="AD69" s="39"/>
    </row>
    <row r="70" spans="1:30" s="34" customFormat="1" ht="18" customHeight="1">
      <c r="A70" s="80"/>
      <c r="B70" s="39" t="s">
        <v>41</v>
      </c>
      <c r="C70" s="39"/>
      <c r="D70" s="39"/>
      <c r="E70" s="39"/>
      <c r="F70" s="39"/>
      <c r="G70" s="39"/>
      <c r="H70" s="39"/>
      <c r="I70" s="39"/>
      <c r="J70" s="39"/>
      <c r="K70" s="39"/>
      <c r="L70" s="39"/>
      <c r="M70" s="39"/>
      <c r="N70" s="39"/>
      <c r="O70" s="39"/>
      <c r="P70" s="39"/>
      <c r="Q70" s="39"/>
      <c r="R70" s="39"/>
      <c r="S70" s="82"/>
      <c r="T70" s="39"/>
      <c r="U70" s="39"/>
    </row>
    <row r="71" spans="1:30" s="34" customFormat="1" ht="35.25" customHeight="1">
      <c r="A71" s="80"/>
      <c r="B71" s="83"/>
      <c r="C71" s="365" t="s">
        <v>148</v>
      </c>
      <c r="D71" s="365"/>
      <c r="E71" s="365"/>
      <c r="F71" s="365"/>
      <c r="G71" s="365"/>
      <c r="H71" s="365"/>
      <c r="I71" s="365"/>
      <c r="J71" s="365"/>
      <c r="K71" s="365"/>
      <c r="L71" s="365"/>
      <c r="M71" s="365"/>
      <c r="N71" s="365"/>
      <c r="O71" s="365"/>
      <c r="P71" s="365"/>
      <c r="Q71" s="365"/>
      <c r="R71" s="365"/>
      <c r="S71" s="366"/>
    </row>
    <row r="72" spans="1:30" s="34" customFormat="1" ht="16.2">
      <c r="A72" s="80"/>
      <c r="B72" s="83"/>
      <c r="C72" s="39" t="s">
        <v>75</v>
      </c>
      <c r="D72" s="39"/>
      <c r="E72" s="39"/>
      <c r="F72" s="39"/>
      <c r="G72" s="39"/>
      <c r="H72" s="39"/>
      <c r="I72" s="39"/>
      <c r="J72" s="39"/>
      <c r="K72" s="39"/>
      <c r="L72" s="39"/>
      <c r="M72" s="39"/>
      <c r="N72" s="39"/>
      <c r="O72" s="39"/>
      <c r="P72" s="39"/>
      <c r="Q72" s="39"/>
      <c r="R72" s="39"/>
      <c r="S72" s="81"/>
    </row>
    <row r="73" spans="1:30" s="34" customFormat="1" ht="16.2">
      <c r="A73" s="80"/>
      <c r="B73" s="83"/>
      <c r="C73" s="39" t="s">
        <v>79</v>
      </c>
      <c r="D73" s="39"/>
      <c r="E73" s="39"/>
      <c r="F73" s="39"/>
      <c r="G73" s="39"/>
      <c r="H73" s="39"/>
      <c r="I73" s="39"/>
      <c r="J73" s="39"/>
      <c r="K73" s="39"/>
      <c r="L73" s="39"/>
      <c r="M73" s="39"/>
      <c r="N73" s="39"/>
      <c r="O73" s="39"/>
      <c r="P73" s="39"/>
      <c r="Q73" s="39"/>
      <c r="R73" s="39"/>
      <c r="S73" s="82"/>
    </row>
    <row r="74" spans="1:30" ht="18.600000000000001" thickBot="1">
      <c r="A74" s="84"/>
      <c r="B74" s="74"/>
      <c r="C74" s="74"/>
      <c r="D74" s="74"/>
      <c r="E74" s="74"/>
      <c r="F74" s="74"/>
      <c r="G74" s="74"/>
      <c r="H74" s="74"/>
      <c r="I74" s="74"/>
      <c r="J74" s="74"/>
      <c r="K74" s="74"/>
      <c r="L74" s="74"/>
      <c r="M74" s="74"/>
      <c r="N74" s="74"/>
      <c r="O74" s="74"/>
      <c r="P74" s="74"/>
      <c r="Q74" s="74"/>
      <c r="R74" s="74"/>
      <c r="S74" s="85"/>
    </row>
    <row r="75" spans="1:30" ht="22.2" customHeight="1" thickBot="1">
      <c r="A75" s="122" t="s">
        <v>74</v>
      </c>
      <c r="B75" s="123"/>
      <c r="C75" s="124"/>
      <c r="D75" s="124"/>
      <c r="E75" s="124"/>
      <c r="F75" s="124"/>
      <c r="G75" s="124"/>
      <c r="H75" s="124"/>
      <c r="I75" s="124"/>
      <c r="J75" s="124"/>
      <c r="K75" s="124"/>
      <c r="L75" s="124"/>
      <c r="M75" s="124"/>
      <c r="N75" s="124"/>
      <c r="O75" s="124"/>
      <c r="P75" s="124"/>
      <c r="Q75" s="124"/>
      <c r="R75" s="124"/>
      <c r="S75" s="125"/>
    </row>
    <row r="76" spans="1:30" ht="19.5" customHeight="1" thickBot="1">
      <c r="A76" s="86"/>
      <c r="B76" s="209" t="s">
        <v>171</v>
      </c>
      <c r="C76" s="210"/>
      <c r="D76" s="210"/>
      <c r="E76" s="210"/>
      <c r="F76" s="211"/>
      <c r="G76" s="74"/>
      <c r="H76" s="74"/>
      <c r="I76" s="74"/>
      <c r="J76" s="74"/>
      <c r="K76" s="74"/>
      <c r="L76" s="74"/>
      <c r="M76" s="74"/>
      <c r="N76" s="74"/>
      <c r="O76" s="74"/>
      <c r="P76" s="74"/>
      <c r="Q76" s="74"/>
      <c r="R76" s="74"/>
      <c r="S76" s="85"/>
    </row>
    <row r="77" spans="1:30" ht="18.600000000000001" thickBot="1">
      <c r="A77" s="86"/>
      <c r="B77" s="226"/>
      <c r="C77" s="227"/>
      <c r="D77" s="227"/>
      <c r="E77" s="227"/>
      <c r="F77" s="228"/>
      <c r="G77" s="74"/>
      <c r="H77" s="74"/>
      <c r="I77" s="74"/>
      <c r="J77" s="74"/>
      <c r="K77" s="74"/>
      <c r="L77" s="74"/>
      <c r="M77" s="74"/>
      <c r="N77" s="74"/>
      <c r="O77" s="74"/>
      <c r="P77" s="74"/>
      <c r="Q77" s="74"/>
      <c r="R77" s="74"/>
      <c r="S77" s="85"/>
    </row>
    <row r="78" spans="1:30" ht="22.2" customHeight="1" thickBot="1">
      <c r="A78" s="86"/>
      <c r="B78" s="229" t="s">
        <v>81</v>
      </c>
      <c r="C78" s="230"/>
      <c r="D78" s="231" t="str">
        <f>IFERROR(VLOOKUP(B77,[5]光熱費支援金基準額!C:E,3,FALSE),"")</f>
        <v/>
      </c>
      <c r="E78" s="232"/>
      <c r="F78" s="143" t="s">
        <v>11</v>
      </c>
      <c r="G78" s="74"/>
      <c r="H78" s="74"/>
      <c r="I78" s="74"/>
      <c r="J78" s="74"/>
      <c r="K78" s="74"/>
      <c r="L78" s="74"/>
      <c r="M78" s="74"/>
      <c r="N78" s="74"/>
      <c r="O78" s="74"/>
      <c r="P78" s="74"/>
      <c r="Q78" s="74"/>
      <c r="R78" s="74"/>
      <c r="S78" s="85"/>
      <c r="T78" s="175"/>
    </row>
    <row r="79" spans="1:30" s="41" customFormat="1" ht="33.75" customHeight="1">
      <c r="A79" s="87"/>
      <c r="B79" s="224" t="s">
        <v>175</v>
      </c>
      <c r="C79" s="224"/>
      <c r="D79" s="224"/>
      <c r="E79" s="224"/>
      <c r="F79" s="224"/>
      <c r="G79" s="224"/>
      <c r="H79" s="224"/>
      <c r="I79" s="224"/>
      <c r="J79" s="224"/>
      <c r="K79" s="224"/>
      <c r="L79" s="224"/>
      <c r="M79" s="224"/>
      <c r="N79" s="224"/>
      <c r="O79" s="224"/>
      <c r="P79" s="224"/>
      <c r="Q79" s="224"/>
      <c r="R79" s="224"/>
      <c r="S79" s="225"/>
    </row>
    <row r="80" spans="1:30" ht="12.6" customHeight="1">
      <c r="A80" s="86"/>
      <c r="B80" s="88"/>
      <c r="C80" s="88"/>
      <c r="D80" s="16"/>
      <c r="E80" s="16"/>
      <c r="F80" s="16"/>
      <c r="G80" s="16"/>
      <c r="H80" s="16"/>
      <c r="I80" s="16"/>
      <c r="J80" s="16"/>
      <c r="K80" s="16"/>
      <c r="L80" s="16"/>
      <c r="M80" s="88"/>
      <c r="N80" s="88"/>
      <c r="O80" s="88"/>
      <c r="P80" s="88"/>
      <c r="Q80" s="88"/>
      <c r="R80" s="88"/>
      <c r="S80" s="85"/>
    </row>
    <row r="81" spans="1:19" s="40" customFormat="1" ht="19.95" customHeight="1">
      <c r="A81" s="76"/>
      <c r="B81" s="39" t="s">
        <v>25</v>
      </c>
      <c r="C81" s="77"/>
      <c r="D81" s="32"/>
      <c r="E81" s="32"/>
      <c r="F81" s="32"/>
      <c r="G81" s="32"/>
      <c r="H81" s="32"/>
      <c r="I81" s="32"/>
      <c r="J81" s="32"/>
      <c r="K81" s="32"/>
      <c r="L81" s="32"/>
      <c r="M81" s="77"/>
      <c r="N81" s="77"/>
      <c r="O81" s="77"/>
      <c r="P81" s="77"/>
      <c r="Q81" s="77"/>
      <c r="R81" s="77"/>
      <c r="S81" s="78"/>
    </row>
    <row r="82" spans="1:19" s="40" customFormat="1" ht="19.95" customHeight="1">
      <c r="A82" s="76"/>
      <c r="B82" s="39" t="s">
        <v>61</v>
      </c>
      <c r="C82" s="77"/>
      <c r="D82" s="32"/>
      <c r="E82" s="32"/>
      <c r="F82" s="32"/>
      <c r="G82" s="32"/>
      <c r="H82" s="32"/>
      <c r="I82" s="32"/>
      <c r="J82" s="32"/>
      <c r="K82" s="32"/>
      <c r="L82" s="32"/>
      <c r="M82" s="77"/>
      <c r="N82" s="77"/>
      <c r="O82" s="77"/>
      <c r="P82" s="77"/>
      <c r="Q82" s="77"/>
      <c r="R82" s="77"/>
      <c r="S82" s="78"/>
    </row>
    <row r="83" spans="1:19" s="40" customFormat="1" ht="19.95" customHeight="1">
      <c r="A83" s="76"/>
      <c r="B83" s="39" t="s">
        <v>141</v>
      </c>
      <c r="C83" s="77"/>
      <c r="D83" s="32"/>
      <c r="E83" s="32"/>
      <c r="F83" s="32"/>
      <c r="G83" s="32"/>
      <c r="H83" s="32"/>
      <c r="I83" s="32"/>
      <c r="J83" s="32"/>
      <c r="K83" s="32"/>
      <c r="L83" s="32"/>
      <c r="M83" s="77"/>
      <c r="N83" s="77"/>
      <c r="O83" s="77"/>
      <c r="P83" s="77"/>
      <c r="Q83" s="77"/>
      <c r="R83" s="77"/>
      <c r="S83" s="78"/>
    </row>
    <row r="84" spans="1:19" s="40" customFormat="1" ht="19.95" customHeight="1">
      <c r="A84" s="76"/>
      <c r="B84" s="79" t="s">
        <v>147</v>
      </c>
      <c r="C84" s="77"/>
      <c r="D84" s="32"/>
      <c r="E84" s="32"/>
      <c r="F84" s="32"/>
      <c r="G84" s="32"/>
      <c r="H84" s="32"/>
      <c r="I84" s="32"/>
      <c r="J84" s="32"/>
      <c r="K84" s="32"/>
      <c r="L84" s="32"/>
      <c r="M84" s="77"/>
      <c r="N84" s="77"/>
      <c r="O84" s="77"/>
      <c r="P84" s="77"/>
      <c r="Q84" s="77"/>
      <c r="R84" s="77"/>
      <c r="S84" s="78"/>
    </row>
    <row r="85" spans="1:19" ht="10.199999999999999" customHeight="1">
      <c r="A85" s="86"/>
      <c r="B85" s="88"/>
      <c r="C85" s="88"/>
      <c r="D85" s="16"/>
      <c r="E85" s="16"/>
      <c r="F85" s="16"/>
      <c r="G85" s="16"/>
      <c r="H85" s="16"/>
      <c r="I85" s="16"/>
      <c r="J85" s="16"/>
      <c r="K85" s="16"/>
      <c r="L85" s="16"/>
      <c r="M85" s="88"/>
      <c r="N85" s="88"/>
      <c r="O85" s="88"/>
      <c r="P85" s="88"/>
      <c r="Q85" s="88"/>
      <c r="R85" s="88"/>
      <c r="S85" s="85"/>
    </row>
    <row r="86" spans="1:19" s="15" customFormat="1" ht="22.2">
      <c r="A86" s="89"/>
      <c r="B86" s="39" t="s">
        <v>9</v>
      </c>
      <c r="C86" s="32"/>
      <c r="D86" s="16"/>
      <c r="E86" s="16"/>
      <c r="F86" s="16"/>
      <c r="G86" s="16"/>
      <c r="H86" s="16"/>
      <c r="I86" s="16"/>
      <c r="J86" s="16"/>
      <c r="K86" s="16"/>
      <c r="L86" s="16"/>
      <c r="M86" s="16"/>
      <c r="N86" s="16"/>
      <c r="O86" s="16"/>
      <c r="P86" s="16"/>
      <c r="Q86" s="16"/>
      <c r="R86" s="16"/>
      <c r="S86" s="90"/>
    </row>
    <row r="87" spans="1:19" s="15" customFormat="1" ht="22.2">
      <c r="A87" s="91"/>
      <c r="B87" s="39" t="s">
        <v>13</v>
      </c>
      <c r="C87" s="77"/>
      <c r="D87" s="88"/>
      <c r="E87" s="88"/>
      <c r="F87" s="88"/>
      <c r="G87" s="88"/>
      <c r="H87" s="88"/>
      <c r="I87" s="88"/>
      <c r="J87" s="88"/>
      <c r="K87" s="88"/>
      <c r="L87" s="88"/>
      <c r="M87" s="88"/>
      <c r="N87" s="88"/>
      <c r="O87" s="88"/>
      <c r="P87" s="88"/>
      <c r="Q87" s="88"/>
      <c r="R87" s="88"/>
      <c r="S87" s="90"/>
    </row>
    <row r="88" spans="1:19" s="15" customFormat="1" ht="22.2">
      <c r="A88" s="91"/>
      <c r="B88" s="39" t="s">
        <v>41</v>
      </c>
      <c r="C88" s="77"/>
      <c r="D88" s="88"/>
      <c r="E88" s="88"/>
      <c r="F88" s="88"/>
      <c r="G88" s="88"/>
      <c r="H88" s="88"/>
      <c r="I88" s="88"/>
      <c r="J88" s="88"/>
      <c r="K88" s="88"/>
      <c r="L88" s="88"/>
      <c r="M88" s="88"/>
      <c r="N88" s="88"/>
      <c r="O88" s="88"/>
      <c r="P88" s="88"/>
      <c r="Q88" s="88"/>
      <c r="R88" s="88"/>
      <c r="S88" s="90"/>
    </row>
    <row r="89" spans="1:19" s="15" customFormat="1" ht="19.2">
      <c r="A89" s="91"/>
      <c r="B89" s="83"/>
      <c r="C89" s="39" t="s">
        <v>146</v>
      </c>
      <c r="D89" s="88"/>
      <c r="E89" s="88"/>
      <c r="F89" s="88"/>
      <c r="G89" s="88"/>
      <c r="H89" s="88"/>
      <c r="I89" s="88"/>
      <c r="J89" s="88"/>
      <c r="K89" s="88"/>
      <c r="L89" s="88"/>
      <c r="M89" s="88"/>
      <c r="N89" s="88"/>
      <c r="O89" s="88"/>
      <c r="P89" s="88"/>
      <c r="Q89" s="88"/>
      <c r="R89" s="88"/>
      <c r="S89" s="90"/>
    </row>
    <row r="90" spans="1:19" s="15" customFormat="1" ht="19.8" thickBot="1">
      <c r="A90" s="92"/>
      <c r="B90" s="93"/>
      <c r="C90" s="94" t="s">
        <v>79</v>
      </c>
      <c r="D90" s="95"/>
      <c r="E90" s="95"/>
      <c r="F90" s="95"/>
      <c r="G90" s="95"/>
      <c r="H90" s="95"/>
      <c r="I90" s="95"/>
      <c r="J90" s="95"/>
      <c r="K90" s="95"/>
      <c r="L90" s="95"/>
      <c r="M90" s="95"/>
      <c r="N90" s="95"/>
      <c r="O90" s="95"/>
      <c r="P90" s="95"/>
      <c r="Q90" s="95"/>
      <c r="R90" s="95"/>
      <c r="S90" s="96"/>
    </row>
    <row r="91" spans="1:19" s="34" customFormat="1" ht="28.2" customHeight="1" thickBot="1">
      <c r="A91" s="206" t="s">
        <v>85</v>
      </c>
      <c r="B91" s="207"/>
      <c r="C91" s="207"/>
      <c r="D91" s="207"/>
      <c r="E91" s="207"/>
      <c r="F91" s="207"/>
      <c r="G91" s="207"/>
      <c r="H91" s="207"/>
      <c r="I91" s="207"/>
      <c r="J91" s="207"/>
      <c r="K91" s="207"/>
      <c r="L91" s="207"/>
      <c r="M91" s="207"/>
      <c r="N91" s="207"/>
      <c r="O91" s="207"/>
      <c r="P91" s="207"/>
      <c r="Q91" s="207"/>
      <c r="R91" s="207"/>
      <c r="S91" s="208"/>
    </row>
    <row r="92" spans="1:19" s="1" customFormat="1" ht="28.95" customHeight="1" thickBot="1">
      <c r="A92" s="46"/>
      <c r="B92" s="183" t="s">
        <v>17</v>
      </c>
      <c r="C92" s="8"/>
      <c r="D92" s="8"/>
      <c r="E92" s="8"/>
      <c r="F92" s="8"/>
      <c r="G92" s="8"/>
      <c r="H92" s="8"/>
      <c r="I92" s="8"/>
      <c r="J92" s="8"/>
      <c r="K92" s="8"/>
      <c r="L92" s="8"/>
      <c r="M92" s="8"/>
      <c r="N92" s="8"/>
      <c r="O92" s="9"/>
      <c r="P92" s="10"/>
      <c r="Q92" s="3"/>
      <c r="R92" s="3"/>
      <c r="S92" s="63"/>
    </row>
    <row r="93" spans="1:19" s="1" customFormat="1" ht="60" customHeight="1" thickBot="1">
      <c r="A93" s="266" t="s">
        <v>31</v>
      </c>
      <c r="B93" s="192" t="s">
        <v>152</v>
      </c>
      <c r="C93" s="215"/>
      <c r="D93" s="215"/>
      <c r="E93" s="215"/>
      <c r="F93" s="193"/>
      <c r="G93" s="209" t="s">
        <v>76</v>
      </c>
      <c r="H93" s="211"/>
      <c r="I93" s="209" t="s">
        <v>161</v>
      </c>
      <c r="J93" s="210"/>
      <c r="K93" s="210"/>
      <c r="L93" s="210"/>
      <c r="M93" s="211"/>
      <c r="N93" s="46"/>
      <c r="O93" s="49"/>
      <c r="P93" s="49"/>
      <c r="Q93" s="49"/>
      <c r="R93" s="49"/>
      <c r="S93" s="47"/>
    </row>
    <row r="94" spans="1:19" s="1" customFormat="1" ht="20.399999999999999" customHeight="1">
      <c r="A94" s="267"/>
      <c r="B94" s="168">
        <v>1</v>
      </c>
      <c r="C94" s="269" t="s">
        <v>255</v>
      </c>
      <c r="D94" s="270"/>
      <c r="E94" s="270"/>
      <c r="F94" s="270"/>
      <c r="G94" s="271" t="s">
        <v>77</v>
      </c>
      <c r="H94" s="272"/>
      <c r="I94" s="273" t="s">
        <v>265</v>
      </c>
      <c r="J94" s="274"/>
      <c r="K94" s="274"/>
      <c r="L94" s="274"/>
      <c r="M94" s="275"/>
      <c r="N94" s="46"/>
      <c r="O94" s="49"/>
      <c r="P94" s="49"/>
      <c r="Q94" s="49"/>
      <c r="R94" s="49"/>
      <c r="S94" s="47"/>
    </row>
    <row r="95" spans="1:19" s="1" customFormat="1" ht="20.399999999999999" customHeight="1">
      <c r="A95" s="267"/>
      <c r="B95" s="169">
        <v>2</v>
      </c>
      <c r="C95" s="269" t="s">
        <v>256</v>
      </c>
      <c r="D95" s="270"/>
      <c r="E95" s="270"/>
      <c r="F95" s="270"/>
      <c r="G95" s="276" t="s">
        <v>77</v>
      </c>
      <c r="H95" s="277"/>
      <c r="I95" s="273" t="s">
        <v>265</v>
      </c>
      <c r="J95" s="274"/>
      <c r="K95" s="274"/>
      <c r="L95" s="274"/>
      <c r="M95" s="275"/>
      <c r="N95" s="46"/>
      <c r="O95" s="49"/>
      <c r="P95" s="49"/>
      <c r="Q95" s="49"/>
      <c r="R95" s="49"/>
      <c r="S95" s="47"/>
    </row>
    <row r="96" spans="1:19" s="1" customFormat="1" ht="20.399999999999999" customHeight="1">
      <c r="A96" s="267"/>
      <c r="B96" s="169">
        <v>3</v>
      </c>
      <c r="C96" s="269" t="s">
        <v>257</v>
      </c>
      <c r="D96" s="270"/>
      <c r="E96" s="270"/>
      <c r="F96" s="270"/>
      <c r="G96" s="276" t="s">
        <v>78</v>
      </c>
      <c r="H96" s="277"/>
      <c r="I96" s="273" t="s">
        <v>265</v>
      </c>
      <c r="J96" s="274"/>
      <c r="K96" s="274"/>
      <c r="L96" s="274"/>
      <c r="M96" s="275"/>
      <c r="N96" s="46"/>
      <c r="O96" s="49"/>
      <c r="P96" s="49"/>
      <c r="Q96" s="49"/>
      <c r="R96" s="49"/>
      <c r="S96" s="47"/>
    </row>
    <row r="97" spans="1:19" s="1" customFormat="1" ht="20.399999999999999" customHeight="1">
      <c r="A97" s="267"/>
      <c r="B97" s="169">
        <v>4</v>
      </c>
      <c r="C97" s="269" t="s">
        <v>266</v>
      </c>
      <c r="D97" s="270"/>
      <c r="E97" s="270"/>
      <c r="F97" s="270"/>
      <c r="G97" s="276" t="s">
        <v>78</v>
      </c>
      <c r="H97" s="277"/>
      <c r="I97" s="273" t="s">
        <v>169</v>
      </c>
      <c r="J97" s="274"/>
      <c r="K97" s="274"/>
      <c r="L97" s="274"/>
      <c r="M97" s="275"/>
      <c r="N97" s="46"/>
      <c r="O97" s="49"/>
      <c r="P97" s="49"/>
      <c r="Q97" s="49"/>
      <c r="R97" s="49"/>
      <c r="S97" s="47"/>
    </row>
    <row r="98" spans="1:19" s="1" customFormat="1" ht="20.399999999999999" customHeight="1">
      <c r="A98" s="267"/>
      <c r="B98" s="169">
        <v>5</v>
      </c>
      <c r="C98" s="241"/>
      <c r="D98" s="242"/>
      <c r="E98" s="242"/>
      <c r="F98" s="242"/>
      <c r="G98" s="278"/>
      <c r="H98" s="279"/>
      <c r="I98" s="244"/>
      <c r="J98" s="245"/>
      <c r="K98" s="245"/>
      <c r="L98" s="245"/>
      <c r="M98" s="246"/>
      <c r="N98" s="46"/>
      <c r="O98" s="49"/>
      <c r="P98" s="49"/>
      <c r="Q98" s="49"/>
      <c r="R98" s="49"/>
      <c r="S98" s="47"/>
    </row>
    <row r="99" spans="1:19" s="1" customFormat="1" ht="20.399999999999999" customHeight="1">
      <c r="A99" s="267"/>
      <c r="B99" s="169">
        <v>6</v>
      </c>
      <c r="C99" s="241"/>
      <c r="D99" s="242"/>
      <c r="E99" s="242"/>
      <c r="F99" s="242"/>
      <c r="G99" s="278"/>
      <c r="H99" s="279"/>
      <c r="I99" s="244"/>
      <c r="J99" s="245"/>
      <c r="K99" s="245"/>
      <c r="L99" s="245"/>
      <c r="M99" s="246"/>
      <c r="N99" s="46"/>
      <c r="O99" s="49"/>
      <c r="P99" s="49"/>
      <c r="Q99" s="49"/>
      <c r="R99" s="49"/>
      <c r="S99" s="47"/>
    </row>
    <row r="100" spans="1:19" s="1" customFormat="1" ht="20.399999999999999" customHeight="1">
      <c r="A100" s="267"/>
      <c r="B100" s="169">
        <v>7</v>
      </c>
      <c r="C100" s="241"/>
      <c r="D100" s="242"/>
      <c r="E100" s="242"/>
      <c r="F100" s="242"/>
      <c r="G100" s="278"/>
      <c r="H100" s="279"/>
      <c r="I100" s="244"/>
      <c r="J100" s="245"/>
      <c r="K100" s="245"/>
      <c r="L100" s="245"/>
      <c r="M100" s="246"/>
      <c r="N100" s="46"/>
      <c r="O100" s="49"/>
      <c r="P100" s="49"/>
      <c r="Q100" s="49"/>
      <c r="R100" s="49"/>
      <c r="S100" s="47"/>
    </row>
    <row r="101" spans="1:19" s="1" customFormat="1" ht="20.399999999999999" customHeight="1">
      <c r="A101" s="267"/>
      <c r="B101" s="169">
        <v>8</v>
      </c>
      <c r="C101" s="241"/>
      <c r="D101" s="242"/>
      <c r="E101" s="242"/>
      <c r="F101" s="242"/>
      <c r="G101" s="278"/>
      <c r="H101" s="279"/>
      <c r="I101" s="244"/>
      <c r="J101" s="245"/>
      <c r="K101" s="245"/>
      <c r="L101" s="245"/>
      <c r="M101" s="246"/>
      <c r="N101" s="46"/>
      <c r="O101" s="49"/>
      <c r="P101" s="49"/>
      <c r="Q101" s="49"/>
      <c r="R101" s="49"/>
      <c r="S101" s="47"/>
    </row>
    <row r="102" spans="1:19" s="1" customFormat="1" ht="20.399999999999999" customHeight="1">
      <c r="A102" s="267"/>
      <c r="B102" s="169">
        <v>9</v>
      </c>
      <c r="C102" s="241"/>
      <c r="D102" s="242"/>
      <c r="E102" s="242"/>
      <c r="F102" s="243"/>
      <c r="G102" s="278"/>
      <c r="H102" s="279"/>
      <c r="I102" s="405"/>
      <c r="J102" s="406"/>
      <c r="K102" s="406"/>
      <c r="L102" s="406"/>
      <c r="M102" s="407"/>
      <c r="N102" s="46"/>
      <c r="O102" s="49"/>
      <c r="P102" s="49"/>
      <c r="Q102" s="49"/>
      <c r="R102" s="49"/>
      <c r="S102" s="47"/>
    </row>
    <row r="103" spans="1:19" s="1" customFormat="1" ht="20.399999999999999" customHeight="1" thickBot="1">
      <c r="A103" s="267"/>
      <c r="B103" s="169">
        <v>10</v>
      </c>
      <c r="C103" s="396"/>
      <c r="D103" s="397"/>
      <c r="E103" s="397"/>
      <c r="F103" s="397"/>
      <c r="G103" s="398"/>
      <c r="H103" s="399"/>
      <c r="I103" s="400"/>
      <c r="J103" s="401"/>
      <c r="K103" s="401"/>
      <c r="L103" s="401"/>
      <c r="M103" s="402"/>
      <c r="N103" s="46"/>
      <c r="O103" s="49"/>
      <c r="P103" s="49"/>
      <c r="Q103" s="49"/>
      <c r="R103" s="49"/>
      <c r="S103" s="47"/>
    </row>
    <row r="104" spans="1:19" s="1" customFormat="1" ht="33" customHeight="1" thickBot="1">
      <c r="A104" s="267"/>
      <c r="B104" s="209" t="s">
        <v>157</v>
      </c>
      <c r="C104" s="210"/>
      <c r="D104" s="210"/>
      <c r="E104" s="210"/>
      <c r="F104" s="211"/>
      <c r="G104" s="403">
        <f>COUNTIF(I94:M103,"自動車（病院・診療所）")</f>
        <v>0</v>
      </c>
      <c r="H104" s="404"/>
      <c r="I104" s="209" t="s">
        <v>14</v>
      </c>
      <c r="J104" s="211"/>
      <c r="K104" s="222">
        <f>17000*G104</f>
        <v>0</v>
      </c>
      <c r="L104" s="223"/>
      <c r="M104" s="120" t="s">
        <v>11</v>
      </c>
      <c r="N104" s="49"/>
      <c r="O104" s="49"/>
      <c r="P104" s="49"/>
      <c r="Q104" s="49"/>
      <c r="R104" s="49"/>
      <c r="S104" s="47"/>
    </row>
    <row r="105" spans="1:19" s="1" customFormat="1" ht="33" customHeight="1" thickBot="1">
      <c r="A105" s="267"/>
      <c r="B105" s="209" t="s">
        <v>158</v>
      </c>
      <c r="C105" s="210"/>
      <c r="D105" s="210"/>
      <c r="E105" s="210"/>
      <c r="F105" s="211"/>
      <c r="G105" s="403">
        <f>COUNTIF(I94:M103,"自動車（通所系）")</f>
        <v>0</v>
      </c>
      <c r="H105" s="404"/>
      <c r="I105" s="209" t="s">
        <v>14</v>
      </c>
      <c r="J105" s="211"/>
      <c r="K105" s="222">
        <f>18000*G105</f>
        <v>0</v>
      </c>
      <c r="L105" s="223"/>
      <c r="M105" s="120" t="s">
        <v>11</v>
      </c>
      <c r="N105" s="49"/>
      <c r="O105" s="49"/>
      <c r="P105" s="49"/>
      <c r="Q105" s="49"/>
      <c r="R105" s="49"/>
      <c r="S105" s="47"/>
    </row>
    <row r="106" spans="1:19" s="1" customFormat="1" ht="33" customHeight="1" thickBot="1">
      <c r="A106" s="267"/>
      <c r="B106" s="209" t="s">
        <v>159</v>
      </c>
      <c r="C106" s="210"/>
      <c r="D106" s="210"/>
      <c r="E106" s="210"/>
      <c r="F106" s="211"/>
      <c r="G106" s="442">
        <f>COUNTIF(I94:M103,"自動車（入所系）")</f>
        <v>0</v>
      </c>
      <c r="H106" s="443"/>
      <c r="I106" s="209" t="s">
        <v>14</v>
      </c>
      <c r="J106" s="211"/>
      <c r="K106" s="222">
        <f>11000*G106</f>
        <v>0</v>
      </c>
      <c r="L106" s="223"/>
      <c r="M106" s="120" t="s">
        <v>11</v>
      </c>
      <c r="N106" s="49"/>
      <c r="O106" s="49"/>
      <c r="P106" s="49"/>
      <c r="Q106" s="49"/>
      <c r="R106" s="49"/>
      <c r="S106" s="47"/>
    </row>
    <row r="107" spans="1:19" s="1" customFormat="1" ht="33" customHeight="1" thickBot="1">
      <c r="A107" s="267"/>
      <c r="B107" s="209" t="s">
        <v>160</v>
      </c>
      <c r="C107" s="210"/>
      <c r="D107" s="210"/>
      <c r="E107" s="210"/>
      <c r="F107" s="210"/>
      <c r="G107" s="403">
        <f>COUNTIF(I94:M103,"自動車（訪問系）")</f>
        <v>3</v>
      </c>
      <c r="H107" s="404"/>
      <c r="I107" s="210" t="s">
        <v>14</v>
      </c>
      <c r="J107" s="211"/>
      <c r="K107" s="222">
        <f>11000*G107</f>
        <v>33000</v>
      </c>
      <c r="L107" s="223"/>
      <c r="M107" s="120" t="s">
        <v>11</v>
      </c>
      <c r="N107" s="49"/>
      <c r="P107" s="49"/>
      <c r="Q107" s="49"/>
      <c r="R107" s="49"/>
      <c r="S107" s="47"/>
    </row>
    <row r="108" spans="1:19" s="1" customFormat="1" ht="33" customHeight="1" thickBot="1">
      <c r="A108" s="267"/>
      <c r="B108" s="209" t="s">
        <v>162</v>
      </c>
      <c r="C108" s="210"/>
      <c r="D108" s="210"/>
      <c r="E108" s="210"/>
      <c r="F108" s="211"/>
      <c r="G108" s="220">
        <f>COUNTIF(I92:M101,"自動二輪車等（病院・診療所）")</f>
        <v>0</v>
      </c>
      <c r="H108" s="221"/>
      <c r="I108" s="209" t="s">
        <v>14</v>
      </c>
      <c r="J108" s="211"/>
      <c r="K108" s="222">
        <f>4700*G108</f>
        <v>0</v>
      </c>
      <c r="L108" s="223"/>
      <c r="M108" s="120" t="s">
        <v>11</v>
      </c>
      <c r="N108" s="49"/>
      <c r="O108" s="49"/>
      <c r="P108" s="49"/>
      <c r="Q108" s="49"/>
      <c r="R108" s="49"/>
      <c r="S108" s="47"/>
    </row>
    <row r="109" spans="1:19" s="1" customFormat="1" ht="33" customHeight="1" thickBot="1">
      <c r="A109" s="267"/>
      <c r="B109" s="209" t="s">
        <v>163</v>
      </c>
      <c r="C109" s="210"/>
      <c r="D109" s="210"/>
      <c r="E109" s="210"/>
      <c r="F109" s="211"/>
      <c r="G109" s="220">
        <f>COUNTIF(I94:M103,"自動二輪車等（訪問系）")</f>
        <v>1</v>
      </c>
      <c r="H109" s="221"/>
      <c r="I109" s="209" t="s">
        <v>14</v>
      </c>
      <c r="J109" s="211"/>
      <c r="K109" s="222">
        <f>3000*G109</f>
        <v>3000</v>
      </c>
      <c r="L109" s="223"/>
      <c r="M109" s="120" t="s">
        <v>11</v>
      </c>
      <c r="N109" s="49"/>
      <c r="P109" s="49"/>
      <c r="Q109" s="49"/>
      <c r="R109" s="49"/>
      <c r="S109" s="47"/>
    </row>
    <row r="110" spans="1:19" s="1" customFormat="1" ht="28.5" customHeight="1" thickBot="1">
      <c r="A110" s="268"/>
      <c r="B110" s="444" t="s">
        <v>129</v>
      </c>
      <c r="C110" s="445"/>
      <c r="D110" s="445"/>
      <c r="E110" s="445"/>
      <c r="F110" s="446"/>
      <c r="G110" s="447">
        <f>SUM(G104:H109)</f>
        <v>4</v>
      </c>
      <c r="H110" s="448"/>
      <c r="I110" s="449" t="s">
        <v>130</v>
      </c>
      <c r="J110" s="450"/>
      <c r="K110" s="451">
        <f>SUM(K104:L109)</f>
        <v>36000</v>
      </c>
      <c r="L110" s="452"/>
      <c r="M110" s="107" t="s">
        <v>11</v>
      </c>
      <c r="N110" s="49"/>
      <c r="O110" s="49"/>
      <c r="P110" s="49"/>
      <c r="Q110" s="49"/>
      <c r="R110" s="49"/>
      <c r="S110" s="47"/>
    </row>
    <row r="111" spans="1:19" s="1" customFormat="1" ht="21.45" customHeight="1" thickBot="1">
      <c r="A111" s="64"/>
      <c r="B111" s="19" t="s">
        <v>151</v>
      </c>
      <c r="C111" s="49"/>
      <c r="D111" s="7"/>
      <c r="E111" s="7"/>
      <c r="F111" s="7"/>
      <c r="G111" s="7"/>
      <c r="H111" s="7"/>
      <c r="I111" s="7"/>
      <c r="J111" s="7"/>
      <c r="K111" s="7"/>
      <c r="L111" s="7"/>
      <c r="M111" s="7"/>
      <c r="N111" s="7"/>
      <c r="O111" s="7"/>
      <c r="P111" s="410" t="s">
        <v>153</v>
      </c>
      <c r="Q111" s="410"/>
      <c r="R111" s="8"/>
      <c r="S111" s="47"/>
    </row>
    <row r="112" spans="1:19" s="1" customFormat="1" ht="21.45" customHeight="1" thickBot="1">
      <c r="A112" s="64"/>
      <c r="B112" s="118"/>
      <c r="C112" s="49"/>
      <c r="D112" s="7"/>
      <c r="E112" s="7"/>
      <c r="F112" s="7"/>
      <c r="G112" s="7"/>
      <c r="H112" s="7"/>
      <c r="I112" s="7"/>
      <c r="J112" s="7"/>
      <c r="K112" s="7"/>
      <c r="L112" s="7"/>
      <c r="M112" s="7"/>
      <c r="N112" s="7"/>
      <c r="O112" s="7"/>
      <c r="P112" s="419">
        <f>SUM(G107,G109)</f>
        <v>4</v>
      </c>
      <c r="Q112" s="420"/>
      <c r="R112" s="8"/>
      <c r="S112" s="47"/>
    </row>
    <row r="113" spans="1:19" s="1" customFormat="1" ht="20.399999999999999" customHeight="1" thickBot="1">
      <c r="A113" s="64"/>
      <c r="B113" s="113" t="s">
        <v>100</v>
      </c>
      <c r="C113" s="114"/>
      <c r="D113" s="115"/>
      <c r="E113" s="115"/>
      <c r="F113" s="115"/>
      <c r="G113" s="112"/>
      <c r="H113" s="112"/>
      <c r="I113" s="112"/>
      <c r="J113" s="112"/>
      <c r="K113" s="112"/>
      <c r="L113" s="112"/>
      <c r="M113" s="112"/>
      <c r="N113" s="112"/>
      <c r="O113" s="112"/>
      <c r="P113" s="112"/>
      <c r="Q113" s="112"/>
      <c r="R113" s="11"/>
      <c r="S113" s="65"/>
    </row>
    <row r="114" spans="1:19" s="1" customFormat="1" ht="33" customHeight="1" thickBot="1">
      <c r="A114" s="64"/>
      <c r="B114" s="119" t="s">
        <v>98</v>
      </c>
      <c r="C114" s="178" t="s">
        <v>267</v>
      </c>
      <c r="D114" s="421" t="s">
        <v>88</v>
      </c>
      <c r="E114" s="421"/>
      <c r="F114" s="422" t="s">
        <v>89</v>
      </c>
      <c r="G114" s="423"/>
      <c r="H114" s="423"/>
      <c r="I114" s="424"/>
      <c r="J114" s="425" t="s">
        <v>92</v>
      </c>
      <c r="K114" s="426"/>
      <c r="L114" s="426"/>
      <c r="M114" s="427"/>
      <c r="N114" s="428" t="s">
        <v>128</v>
      </c>
      <c r="O114" s="429"/>
      <c r="P114" s="430" t="s">
        <v>101</v>
      </c>
      <c r="Q114" s="431"/>
      <c r="R114" s="11"/>
      <c r="S114" s="47"/>
    </row>
    <row r="115" spans="1:19" s="1" customFormat="1" ht="19.5" customHeight="1" thickBot="1">
      <c r="A115" s="64"/>
      <c r="B115" s="440" t="s">
        <v>97</v>
      </c>
      <c r="C115" s="441"/>
      <c r="D115" s="432" t="s">
        <v>93</v>
      </c>
      <c r="E115" s="433"/>
      <c r="F115" s="434" t="s">
        <v>90</v>
      </c>
      <c r="G115" s="435"/>
      <c r="H115" s="435"/>
      <c r="I115" s="436"/>
      <c r="J115" s="432" t="s">
        <v>91</v>
      </c>
      <c r="K115" s="437"/>
      <c r="L115" s="437"/>
      <c r="M115" s="433"/>
      <c r="N115" s="434" t="s">
        <v>94</v>
      </c>
      <c r="O115" s="435"/>
      <c r="P115" s="438" t="s">
        <v>102</v>
      </c>
      <c r="Q115" s="439"/>
      <c r="R115" s="11"/>
      <c r="S115" s="47"/>
    </row>
    <row r="116" spans="1:19" s="1" customFormat="1" ht="21.75" customHeight="1" thickBot="1">
      <c r="A116" s="64"/>
      <c r="B116" s="166"/>
      <c r="C116" s="184" t="s">
        <v>282</v>
      </c>
      <c r="D116" s="411">
        <v>30</v>
      </c>
      <c r="E116" s="411"/>
      <c r="F116" s="412">
        <v>160</v>
      </c>
      <c r="G116" s="413"/>
      <c r="H116" s="413"/>
      <c r="I116" s="414"/>
      <c r="J116" s="412">
        <v>8</v>
      </c>
      <c r="K116" s="413"/>
      <c r="L116" s="413"/>
      <c r="M116" s="414"/>
      <c r="N116" s="415">
        <f>ROUNDUP(F116/J116,0)</f>
        <v>20</v>
      </c>
      <c r="O116" s="416"/>
      <c r="P116" s="417">
        <f>N116</f>
        <v>20</v>
      </c>
      <c r="Q116" s="418"/>
      <c r="R116" s="11"/>
      <c r="S116" s="47"/>
    </row>
    <row r="117" spans="1:19" s="20" customFormat="1" ht="20.399999999999999" customHeight="1">
      <c r="A117" s="180"/>
      <c r="B117" s="170" t="s">
        <v>86</v>
      </c>
      <c r="C117" s="38" t="s">
        <v>145</v>
      </c>
      <c r="D117" s="171"/>
      <c r="E117" s="171"/>
      <c r="F117" s="171"/>
      <c r="G117" s="171"/>
      <c r="H117" s="171"/>
      <c r="I117" s="171"/>
      <c r="J117" s="171"/>
      <c r="K117" s="171"/>
      <c r="L117" s="171"/>
      <c r="M117" s="171"/>
      <c r="N117" s="171"/>
      <c r="O117" s="171"/>
      <c r="P117" s="171"/>
      <c r="Q117" s="17"/>
      <c r="R117" s="171"/>
      <c r="S117" s="172"/>
    </row>
    <row r="118" spans="1:19" s="20" customFormat="1" ht="20.399999999999999" customHeight="1">
      <c r="A118" s="180"/>
      <c r="B118" s="170"/>
      <c r="C118" s="38" t="s">
        <v>96</v>
      </c>
      <c r="D118" s="171"/>
      <c r="E118" s="171"/>
      <c r="F118" s="171"/>
      <c r="G118" s="171"/>
      <c r="H118" s="171"/>
      <c r="I118" s="171"/>
      <c r="J118" s="171"/>
      <c r="K118" s="171"/>
      <c r="L118" s="171"/>
      <c r="M118" s="171"/>
      <c r="N118" s="171"/>
      <c r="O118" s="171"/>
      <c r="P118" s="171"/>
      <c r="Q118" s="17"/>
      <c r="R118" s="171"/>
      <c r="S118" s="172"/>
    </row>
    <row r="119" spans="1:19" s="20" customFormat="1" ht="20.399999999999999" customHeight="1">
      <c r="A119" s="180"/>
      <c r="B119" s="170"/>
      <c r="C119" s="38" t="s">
        <v>95</v>
      </c>
      <c r="D119" s="171"/>
      <c r="E119" s="171"/>
      <c r="F119" s="171"/>
      <c r="G119" s="171"/>
      <c r="H119" s="171"/>
      <c r="I119" s="171"/>
      <c r="J119" s="171"/>
      <c r="K119" s="171"/>
      <c r="L119" s="171"/>
      <c r="M119" s="171"/>
      <c r="N119" s="171"/>
      <c r="O119" s="171"/>
      <c r="P119" s="171"/>
      <c r="Q119" s="17"/>
      <c r="R119" s="171"/>
      <c r="S119" s="172"/>
    </row>
    <row r="120" spans="1:19" s="1" customFormat="1" ht="21.45" customHeight="1">
      <c r="A120" s="64"/>
      <c r="B120" s="19"/>
      <c r="C120" s="181"/>
      <c r="D120" s="181"/>
      <c r="E120" s="181"/>
      <c r="F120" s="181"/>
      <c r="G120" s="181"/>
      <c r="H120" s="181"/>
      <c r="I120" s="181"/>
      <c r="J120" s="181"/>
      <c r="K120" s="181"/>
      <c r="L120" s="181"/>
      <c r="M120" s="181"/>
      <c r="N120" s="181"/>
      <c r="O120" s="181"/>
      <c r="P120" s="181"/>
      <c r="Q120" s="181"/>
      <c r="R120" s="181"/>
      <c r="S120" s="182"/>
    </row>
    <row r="121" spans="1:19" s="34" customFormat="1" ht="22.2">
      <c r="A121" s="66"/>
      <c r="B121" s="39" t="s">
        <v>25</v>
      </c>
      <c r="C121" s="18"/>
      <c r="D121" s="36"/>
      <c r="E121" s="36"/>
      <c r="F121" s="36"/>
      <c r="G121" s="36"/>
      <c r="H121" s="36"/>
      <c r="I121" s="36"/>
      <c r="J121" s="36"/>
      <c r="K121" s="36"/>
      <c r="L121" s="36"/>
      <c r="M121" s="36"/>
      <c r="N121" s="36"/>
      <c r="O121" s="36"/>
      <c r="P121" s="36"/>
      <c r="Q121" s="33"/>
      <c r="R121" s="36"/>
      <c r="S121" s="67"/>
    </row>
    <row r="122" spans="1:19" s="34" customFormat="1" ht="22.2">
      <c r="A122" s="66"/>
      <c r="B122" s="39" t="s">
        <v>61</v>
      </c>
      <c r="C122" s="18"/>
      <c r="D122" s="36"/>
      <c r="E122" s="36"/>
      <c r="F122" s="36"/>
      <c r="G122" s="36"/>
      <c r="H122" s="36"/>
      <c r="I122" s="36"/>
      <c r="J122" s="36"/>
      <c r="K122" s="36"/>
      <c r="L122" s="36"/>
      <c r="M122" s="36"/>
      <c r="N122" s="36"/>
      <c r="O122" s="36"/>
      <c r="P122" s="36"/>
      <c r="Q122" s="33"/>
      <c r="R122" s="36"/>
      <c r="S122" s="67"/>
    </row>
    <row r="123" spans="1:19" s="34" customFormat="1" ht="22.2">
      <c r="A123" s="66"/>
      <c r="B123" s="39" t="s">
        <v>144</v>
      </c>
      <c r="C123" s="18"/>
      <c r="D123" s="36"/>
      <c r="E123" s="36"/>
      <c r="F123" s="36"/>
      <c r="G123" s="36"/>
      <c r="H123" s="36"/>
      <c r="I123" s="36"/>
      <c r="J123" s="36"/>
      <c r="K123" s="36"/>
      <c r="L123" s="36"/>
      <c r="M123" s="36"/>
      <c r="N123" s="36"/>
      <c r="O123" s="36"/>
      <c r="P123" s="36"/>
      <c r="Q123" s="33"/>
      <c r="R123" s="36"/>
      <c r="S123" s="67"/>
    </row>
    <row r="124" spans="1:19" s="34" customFormat="1" ht="18.45" customHeight="1">
      <c r="A124" s="66"/>
      <c r="B124" s="39"/>
      <c r="C124" s="18"/>
      <c r="D124" s="36"/>
      <c r="E124" s="36"/>
      <c r="F124" s="36"/>
      <c r="G124" s="36"/>
      <c r="H124" s="36"/>
      <c r="I124" s="36"/>
      <c r="J124" s="36"/>
      <c r="K124" s="36"/>
      <c r="L124" s="36"/>
      <c r="M124" s="36"/>
      <c r="N124" s="36"/>
      <c r="O124" s="36"/>
      <c r="P124" s="36"/>
      <c r="Q124" s="33"/>
      <c r="R124" s="36"/>
      <c r="S124" s="67"/>
    </row>
    <row r="125" spans="1:19" s="34" customFormat="1" ht="18" customHeight="1">
      <c r="A125" s="66"/>
      <c r="B125" s="18" t="s">
        <v>9</v>
      </c>
      <c r="C125" s="39"/>
      <c r="D125" s="36"/>
      <c r="E125" s="36"/>
      <c r="F125" s="36"/>
      <c r="G125" s="36"/>
      <c r="H125" s="36"/>
      <c r="I125" s="36"/>
      <c r="J125" s="36"/>
      <c r="K125" s="36"/>
      <c r="L125" s="36"/>
      <c r="M125" s="36"/>
      <c r="N125" s="36"/>
      <c r="O125" s="36"/>
      <c r="P125" s="36"/>
      <c r="Q125" s="33"/>
      <c r="R125" s="36"/>
      <c r="S125" s="67"/>
    </row>
    <row r="126" spans="1:19" s="34" customFormat="1" ht="18" customHeight="1">
      <c r="A126" s="66"/>
      <c r="B126" s="18" t="s">
        <v>10</v>
      </c>
      <c r="C126" s="39"/>
      <c r="D126" s="36"/>
      <c r="E126" s="36"/>
      <c r="F126" s="36"/>
      <c r="G126" s="36"/>
      <c r="H126" s="36"/>
      <c r="I126" s="36"/>
      <c r="J126" s="36"/>
      <c r="K126" s="36"/>
      <c r="L126" s="36"/>
      <c r="M126" s="36"/>
      <c r="N126" s="36"/>
      <c r="O126" s="36"/>
      <c r="P126" s="36"/>
      <c r="Q126" s="33"/>
      <c r="R126" s="36"/>
      <c r="S126" s="67"/>
    </row>
    <row r="127" spans="1:19" s="34" customFormat="1" ht="22.2">
      <c r="A127" s="66"/>
      <c r="B127" s="33" t="s">
        <v>41</v>
      </c>
      <c r="C127" s="39"/>
      <c r="D127" s="36"/>
      <c r="E127" s="36"/>
      <c r="F127" s="36"/>
      <c r="G127" s="36"/>
      <c r="H127" s="36"/>
      <c r="I127" s="36"/>
      <c r="J127" s="36"/>
      <c r="K127" s="36"/>
      <c r="L127" s="36"/>
      <c r="M127" s="36"/>
      <c r="N127" s="36"/>
      <c r="O127" s="36"/>
      <c r="P127" s="36"/>
      <c r="Q127" s="33"/>
      <c r="R127" s="36"/>
      <c r="S127" s="67"/>
    </row>
    <row r="128" spans="1:19" s="34" customFormat="1" ht="37.5" customHeight="1">
      <c r="A128" s="66"/>
      <c r="B128" s="59"/>
      <c r="C128" s="240" t="s">
        <v>32</v>
      </c>
      <c r="D128" s="240"/>
      <c r="E128" s="240"/>
      <c r="F128" s="240"/>
      <c r="G128" s="240"/>
      <c r="H128" s="240"/>
      <c r="I128" s="240"/>
      <c r="J128" s="240"/>
      <c r="K128" s="240"/>
      <c r="L128" s="240"/>
      <c r="M128" s="240"/>
      <c r="N128" s="240"/>
      <c r="O128" s="240"/>
      <c r="P128" s="240"/>
      <c r="Q128" s="240"/>
      <c r="R128" s="240"/>
      <c r="S128" s="67"/>
    </row>
    <row r="129" spans="1:16384" s="34" customFormat="1" ht="22.2">
      <c r="A129" s="66"/>
      <c r="B129" s="59"/>
      <c r="C129" s="39" t="s">
        <v>176</v>
      </c>
      <c r="D129" s="36"/>
      <c r="E129" s="36"/>
      <c r="F129" s="36"/>
      <c r="G129" s="36"/>
      <c r="H129" s="36"/>
      <c r="I129" s="36"/>
      <c r="J129" s="36"/>
      <c r="K129" s="36"/>
      <c r="L129" s="36"/>
      <c r="M129" s="36"/>
      <c r="N129" s="36"/>
      <c r="O129" s="36"/>
      <c r="P129" s="36"/>
      <c r="Q129" s="33"/>
      <c r="R129" s="36"/>
      <c r="S129" s="67"/>
    </row>
    <row r="130" spans="1:16384" s="34" customFormat="1" ht="22.2">
      <c r="A130" s="66"/>
      <c r="B130" s="59"/>
      <c r="C130" s="39" t="s">
        <v>33</v>
      </c>
      <c r="D130" s="36"/>
      <c r="E130" s="36"/>
      <c r="F130" s="36"/>
      <c r="G130" s="36"/>
      <c r="H130" s="36"/>
      <c r="I130" s="36"/>
      <c r="J130" s="36"/>
      <c r="K130" s="36"/>
      <c r="L130" s="36"/>
      <c r="M130" s="36"/>
      <c r="N130" s="36"/>
      <c r="O130" s="36"/>
      <c r="P130" s="36"/>
      <c r="Q130" s="33"/>
      <c r="R130" s="36"/>
      <c r="S130" s="67"/>
    </row>
    <row r="131" spans="1:16384" s="1" customFormat="1" ht="18.45" customHeight="1" thickBot="1">
      <c r="A131" s="68"/>
      <c r="B131" s="69"/>
      <c r="C131" s="11"/>
      <c r="D131" s="11"/>
      <c r="E131" s="11"/>
      <c r="F131" s="11"/>
      <c r="G131" s="11"/>
      <c r="H131" s="11"/>
      <c r="I131" s="11"/>
      <c r="J131" s="11"/>
      <c r="K131" s="11"/>
      <c r="L131" s="11"/>
      <c r="M131" s="11"/>
      <c r="N131" s="11"/>
      <c r="O131" s="11"/>
      <c r="P131" s="11"/>
      <c r="Q131" s="11"/>
      <c r="R131" s="11"/>
      <c r="S131" s="65"/>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c r="XFD131" s="11"/>
    </row>
    <row r="132" spans="1:16384" s="43" customFormat="1" ht="22.2">
      <c r="A132" s="203" t="s">
        <v>23</v>
      </c>
      <c r="B132" s="204"/>
      <c r="C132" s="204"/>
      <c r="D132" s="204"/>
      <c r="E132" s="204"/>
      <c r="F132" s="204"/>
      <c r="G132" s="204"/>
      <c r="H132" s="204"/>
      <c r="I132" s="204"/>
      <c r="J132" s="204"/>
      <c r="K132" s="204"/>
      <c r="L132" s="204"/>
      <c r="M132" s="204"/>
      <c r="N132" s="204"/>
      <c r="O132" s="204"/>
      <c r="P132" s="204"/>
      <c r="Q132" s="204"/>
      <c r="R132" s="204"/>
      <c r="S132" s="205"/>
    </row>
    <row r="133" spans="1:16384" s="60" customFormat="1" ht="12" customHeight="1" thickBot="1">
      <c r="A133" s="97"/>
      <c r="B133" s="98"/>
      <c r="C133" s="98"/>
      <c r="D133" s="98"/>
      <c r="E133" s="98"/>
      <c r="F133" s="98"/>
      <c r="G133" s="98"/>
      <c r="H133" s="98"/>
      <c r="I133" s="98"/>
      <c r="J133" s="98"/>
      <c r="K133" s="98"/>
      <c r="L133" s="98"/>
      <c r="M133" s="98"/>
      <c r="N133" s="98"/>
      <c r="O133" s="98"/>
      <c r="P133" s="98"/>
      <c r="Q133" s="98"/>
      <c r="R133" s="98"/>
      <c r="S133" s="99"/>
    </row>
    <row r="134" spans="1:16384" s="43" customFormat="1" ht="28.2" customHeight="1" thickTop="1">
      <c r="A134" s="100"/>
      <c r="B134" s="252" t="s">
        <v>82</v>
      </c>
      <c r="C134" s="252"/>
      <c r="D134" s="249">
        <f>E42+IF(D78="",0,(IF(D78&gt;=50000,D78)))</f>
        <v>10000</v>
      </c>
      <c r="E134" s="249"/>
      <c r="F134" s="249"/>
      <c r="G134" s="62"/>
      <c r="H134" s="260" t="s">
        <v>42</v>
      </c>
      <c r="I134" s="261"/>
      <c r="J134" s="261"/>
      <c r="K134" s="261"/>
      <c r="L134" s="261"/>
      <c r="M134" s="261"/>
      <c r="N134" s="262"/>
      <c r="O134" s="256">
        <f>SUM(D134:F135)</f>
        <v>46000</v>
      </c>
      <c r="P134" s="256"/>
      <c r="Q134" s="257"/>
      <c r="R134" s="101"/>
      <c r="S134" s="102"/>
    </row>
    <row r="135" spans="1:16384" s="43" customFormat="1" ht="28.2" customHeight="1" thickBot="1">
      <c r="A135" s="100"/>
      <c r="B135" s="252" t="s">
        <v>83</v>
      </c>
      <c r="C135" s="252"/>
      <c r="D135" s="253">
        <f>K110</f>
        <v>36000</v>
      </c>
      <c r="E135" s="254"/>
      <c r="F135" s="255"/>
      <c r="G135" s="62"/>
      <c r="H135" s="263"/>
      <c r="I135" s="264"/>
      <c r="J135" s="264"/>
      <c r="K135" s="264"/>
      <c r="L135" s="264"/>
      <c r="M135" s="264"/>
      <c r="N135" s="265"/>
      <c r="O135" s="258"/>
      <c r="P135" s="258"/>
      <c r="Q135" s="259"/>
      <c r="R135" s="101"/>
      <c r="S135" s="102"/>
    </row>
    <row r="136" spans="1:16384" s="43" customFormat="1" ht="22.8" thickTop="1">
      <c r="A136" s="100"/>
      <c r="B136" s="247"/>
      <c r="C136" s="248"/>
      <c r="D136" s="250"/>
      <c r="E136" s="251"/>
      <c r="F136" s="251"/>
      <c r="G136" s="101"/>
      <c r="H136" s="101"/>
      <c r="I136" s="101"/>
      <c r="J136" s="101"/>
      <c r="K136" s="101"/>
      <c r="L136" s="101"/>
      <c r="M136" s="101"/>
      <c r="N136" s="101"/>
      <c r="O136" s="101"/>
      <c r="P136" s="101"/>
      <c r="Q136" s="101"/>
      <c r="R136" s="62" t="s">
        <v>24</v>
      </c>
      <c r="S136" s="102"/>
    </row>
    <row r="137" spans="1:16384" ht="18.600000000000001" thickBot="1">
      <c r="A137" s="103"/>
      <c r="B137" s="104"/>
      <c r="C137" s="104"/>
      <c r="D137" s="104"/>
      <c r="E137" s="104"/>
      <c r="F137" s="104"/>
      <c r="G137" s="104"/>
      <c r="H137" s="104"/>
      <c r="I137" s="104"/>
      <c r="J137" s="104"/>
      <c r="K137" s="104"/>
      <c r="L137" s="104"/>
      <c r="M137" s="104"/>
      <c r="N137" s="104"/>
      <c r="O137" s="104"/>
      <c r="P137" s="104"/>
      <c r="Q137" s="104"/>
      <c r="R137" s="104"/>
      <c r="S137" s="105"/>
    </row>
    <row r="139" spans="1:16384" s="1" customFormat="1" ht="13.2">
      <c r="A139" s="46"/>
      <c r="B139" s="49"/>
      <c r="C139" s="49"/>
      <c r="D139" s="49"/>
      <c r="E139" s="49"/>
      <c r="F139" s="49"/>
      <c r="G139" s="49"/>
      <c r="H139" s="49"/>
      <c r="I139" s="49"/>
      <c r="J139" s="49"/>
      <c r="K139" s="49"/>
      <c r="L139" s="49"/>
      <c r="M139" s="49"/>
      <c r="N139" s="49"/>
      <c r="O139" s="49"/>
      <c r="P139" s="49"/>
      <c r="Q139" s="49"/>
      <c r="R139" s="49"/>
    </row>
  </sheetData>
  <mergeCells count="178">
    <mergeCell ref="E13:J13"/>
    <mergeCell ref="D14:S14"/>
    <mergeCell ref="D15:S15"/>
    <mergeCell ref="D16:S16"/>
    <mergeCell ref="A1:C1"/>
    <mergeCell ref="R2:S2"/>
    <mergeCell ref="A3:S3"/>
    <mergeCell ref="Q4:S4"/>
    <mergeCell ref="A7:B22"/>
    <mergeCell ref="D7:S7"/>
    <mergeCell ref="D8:S8"/>
    <mergeCell ref="D9:S9"/>
    <mergeCell ref="D10:S12"/>
    <mergeCell ref="C13:C14"/>
    <mergeCell ref="C19:C20"/>
    <mergeCell ref="E19:J19"/>
    <mergeCell ref="K19:N19"/>
    <mergeCell ref="O19:R19"/>
    <mergeCell ref="D20:S20"/>
    <mergeCell ref="D21:J21"/>
    <mergeCell ref="K21:N21"/>
    <mergeCell ref="O21:S21"/>
    <mergeCell ref="D17:S17"/>
    <mergeCell ref="D18:F18"/>
    <mergeCell ref="G18:J18"/>
    <mergeCell ref="K18:N18"/>
    <mergeCell ref="O18:P18"/>
    <mergeCell ref="Q18:S18"/>
    <mergeCell ref="C29:R29"/>
    <mergeCell ref="C30:R30"/>
    <mergeCell ref="C31:S31"/>
    <mergeCell ref="A33:S33"/>
    <mergeCell ref="A34:S34"/>
    <mergeCell ref="B35:S36"/>
    <mergeCell ref="D22:J22"/>
    <mergeCell ref="K22:N22"/>
    <mergeCell ref="O22:S22"/>
    <mergeCell ref="B25:R25"/>
    <mergeCell ref="C26:R26"/>
    <mergeCell ref="C28:S28"/>
    <mergeCell ref="B40:D40"/>
    <mergeCell ref="E40:F40"/>
    <mergeCell ref="H40:J40"/>
    <mergeCell ref="K40:M40"/>
    <mergeCell ref="B41:D41"/>
    <mergeCell ref="E41:F41"/>
    <mergeCell ref="H41:J41"/>
    <mergeCell ref="K41:M41"/>
    <mergeCell ref="B37:S37"/>
    <mergeCell ref="B39:D39"/>
    <mergeCell ref="E39:G39"/>
    <mergeCell ref="H39:J39"/>
    <mergeCell ref="K39:M39"/>
    <mergeCell ref="O39:P39"/>
    <mergeCell ref="B56:C56"/>
    <mergeCell ref="B53:C53"/>
    <mergeCell ref="B54:C54"/>
    <mergeCell ref="E42:I42"/>
    <mergeCell ref="B46:C46"/>
    <mergeCell ref="B47:C47"/>
    <mergeCell ref="B49:C49"/>
    <mergeCell ref="D49:G49"/>
    <mergeCell ref="B50:C50"/>
    <mergeCell ref="D50:G50"/>
    <mergeCell ref="B59:C59"/>
    <mergeCell ref="C71:S71"/>
    <mergeCell ref="B76:F76"/>
    <mergeCell ref="B77:F77"/>
    <mergeCell ref="B60:C60"/>
    <mergeCell ref="D60:E60"/>
    <mergeCell ref="B61:C61"/>
    <mergeCell ref="D61:E61"/>
    <mergeCell ref="B57:C57"/>
    <mergeCell ref="B58:C58"/>
    <mergeCell ref="B62:C62"/>
    <mergeCell ref="D62:E62"/>
    <mergeCell ref="B78:C78"/>
    <mergeCell ref="D78:E78"/>
    <mergeCell ref="B79:S79"/>
    <mergeCell ref="A91:S91"/>
    <mergeCell ref="A93:A110"/>
    <mergeCell ref="B93:F93"/>
    <mergeCell ref="G93:H93"/>
    <mergeCell ref="I93:M93"/>
    <mergeCell ref="C94:F94"/>
    <mergeCell ref="G94:H94"/>
    <mergeCell ref="C97:F97"/>
    <mergeCell ref="G97:H97"/>
    <mergeCell ref="I97:M97"/>
    <mergeCell ref="C98:F98"/>
    <mergeCell ref="G98:H98"/>
    <mergeCell ref="I98:M98"/>
    <mergeCell ref="I94:M94"/>
    <mergeCell ref="C95:F95"/>
    <mergeCell ref="G95:H95"/>
    <mergeCell ref="I95:M95"/>
    <mergeCell ref="C96:F96"/>
    <mergeCell ref="G96:H96"/>
    <mergeCell ref="I96:M96"/>
    <mergeCell ref="C101:F101"/>
    <mergeCell ref="G101:H101"/>
    <mergeCell ref="I101:M101"/>
    <mergeCell ref="C102:F102"/>
    <mergeCell ref="G102:H102"/>
    <mergeCell ref="I102:M102"/>
    <mergeCell ref="C99:F99"/>
    <mergeCell ref="G99:H99"/>
    <mergeCell ref="I99:M99"/>
    <mergeCell ref="C100:F100"/>
    <mergeCell ref="G100:H100"/>
    <mergeCell ref="I100:M100"/>
    <mergeCell ref="B105:F105"/>
    <mergeCell ref="G105:H105"/>
    <mergeCell ref="I105:J105"/>
    <mergeCell ref="K105:L105"/>
    <mergeCell ref="B106:F106"/>
    <mergeCell ref="G106:H106"/>
    <mergeCell ref="I106:J106"/>
    <mergeCell ref="K106:L106"/>
    <mergeCell ref="C103:F103"/>
    <mergeCell ref="G103:H103"/>
    <mergeCell ref="I103:M103"/>
    <mergeCell ref="B104:F104"/>
    <mergeCell ref="G104:H104"/>
    <mergeCell ref="I104:J104"/>
    <mergeCell ref="K104:L104"/>
    <mergeCell ref="B109:F109"/>
    <mergeCell ref="G109:H109"/>
    <mergeCell ref="I109:J109"/>
    <mergeCell ref="K109:L109"/>
    <mergeCell ref="B110:F110"/>
    <mergeCell ref="G110:H110"/>
    <mergeCell ref="I110:J110"/>
    <mergeCell ref="K110:L110"/>
    <mergeCell ref="B107:F107"/>
    <mergeCell ref="G107:H107"/>
    <mergeCell ref="I107:J107"/>
    <mergeCell ref="K107:L107"/>
    <mergeCell ref="B108:F108"/>
    <mergeCell ref="G108:H108"/>
    <mergeCell ref="I108:J108"/>
    <mergeCell ref="K108:L108"/>
    <mergeCell ref="D115:E115"/>
    <mergeCell ref="F115:I115"/>
    <mergeCell ref="J115:M115"/>
    <mergeCell ref="N115:O115"/>
    <mergeCell ref="P115:Q115"/>
    <mergeCell ref="P111:Q111"/>
    <mergeCell ref="P112:Q112"/>
    <mergeCell ref="D114:E114"/>
    <mergeCell ref="F114:I114"/>
    <mergeCell ref="J114:M114"/>
    <mergeCell ref="N114:O114"/>
    <mergeCell ref="P114:Q114"/>
    <mergeCell ref="B136:C136"/>
    <mergeCell ref="D136:F136"/>
    <mergeCell ref="K13:M13"/>
    <mergeCell ref="N13:O13"/>
    <mergeCell ref="P13:Q13"/>
    <mergeCell ref="R13:S13"/>
    <mergeCell ref="D56:E56"/>
    <mergeCell ref="D57:E57"/>
    <mergeCell ref="D58:E58"/>
    <mergeCell ref="D59:E59"/>
    <mergeCell ref="A132:S132"/>
    <mergeCell ref="B134:C134"/>
    <mergeCell ref="D134:F134"/>
    <mergeCell ref="H134:N135"/>
    <mergeCell ref="O134:Q135"/>
    <mergeCell ref="B135:C135"/>
    <mergeCell ref="D135:F135"/>
    <mergeCell ref="D116:E116"/>
    <mergeCell ref="F116:I116"/>
    <mergeCell ref="J116:M116"/>
    <mergeCell ref="N116:O116"/>
    <mergeCell ref="P116:Q116"/>
    <mergeCell ref="C128:R128"/>
    <mergeCell ref="B115:C115"/>
  </mergeCells>
  <phoneticPr fontId="1"/>
  <hyperlinks>
    <hyperlink ref="O22" r:id="rId1" xr:uid="{A97E21A3-9FB8-43BC-804F-6C7D5F82D61B}"/>
  </hyperlinks>
  <pageMargins left="0.70866141732283472" right="0.51181102362204722" top="0.35433070866141736" bottom="0.35433070866141736" header="0.31496062992125984" footer="0.31496062992125984"/>
  <pageSetup paperSize="9" scale="53" fitToHeight="0" orientation="portrait" r:id="rId2"/>
  <rowBreaks count="2" manualBreakCount="2">
    <brk id="32" max="18" man="1"/>
    <brk id="90" max="18"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45720</xdr:colOff>
                    <xdr:row>70</xdr:row>
                    <xdr:rowOff>22860</xdr:rowOff>
                  </from>
                  <to>
                    <xdr:col>2</xdr:col>
                    <xdr:colOff>45720</xdr:colOff>
                    <xdr:row>70</xdr:row>
                    <xdr:rowOff>213360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xdr:col>
                    <xdr:colOff>45720</xdr:colOff>
                    <xdr:row>71</xdr:row>
                    <xdr:rowOff>0</xdr:rowOff>
                  </from>
                  <to>
                    <xdr:col>2</xdr:col>
                    <xdr:colOff>45720</xdr:colOff>
                    <xdr:row>72</xdr:row>
                    <xdr:rowOff>45720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1</xdr:col>
                    <xdr:colOff>45720</xdr:colOff>
                    <xdr:row>72</xdr:row>
                    <xdr:rowOff>0</xdr:rowOff>
                  </from>
                  <to>
                    <xdr:col>2</xdr:col>
                    <xdr:colOff>45720</xdr:colOff>
                    <xdr:row>73</xdr:row>
                    <xdr:rowOff>45720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xdr:col>
                    <xdr:colOff>22860</xdr:colOff>
                    <xdr:row>88</xdr:row>
                    <xdr:rowOff>22860</xdr:rowOff>
                  </from>
                  <to>
                    <xdr:col>2</xdr:col>
                    <xdr:colOff>22860</xdr:colOff>
                    <xdr:row>89</xdr:row>
                    <xdr:rowOff>7620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xdr:col>
                    <xdr:colOff>22860</xdr:colOff>
                    <xdr:row>89</xdr:row>
                    <xdr:rowOff>0</xdr:rowOff>
                  </from>
                  <to>
                    <xdr:col>2</xdr:col>
                    <xdr:colOff>22860</xdr:colOff>
                    <xdr:row>89</xdr:row>
                    <xdr:rowOff>236220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38100</xdr:colOff>
                    <xdr:row>126</xdr:row>
                    <xdr:rowOff>198120</xdr:rowOff>
                  </from>
                  <to>
                    <xdr:col>2</xdr:col>
                    <xdr:colOff>441960</xdr:colOff>
                    <xdr:row>127</xdr:row>
                    <xdr:rowOff>236220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38100</xdr:colOff>
                    <xdr:row>128</xdr:row>
                    <xdr:rowOff>7620</xdr:rowOff>
                  </from>
                  <to>
                    <xdr:col>2</xdr:col>
                    <xdr:colOff>441960</xdr:colOff>
                    <xdr:row>129</xdr:row>
                    <xdr:rowOff>7620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45720</xdr:colOff>
                    <xdr:row>129</xdr:row>
                    <xdr:rowOff>0</xdr:rowOff>
                  </from>
                  <to>
                    <xdr:col>2</xdr:col>
                    <xdr:colOff>449580</xdr:colOff>
                    <xdr:row>130</xdr:row>
                    <xdr:rowOff>7620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30480</xdr:colOff>
                    <xdr:row>25</xdr:row>
                    <xdr:rowOff>106680</xdr:rowOff>
                  </from>
                  <to>
                    <xdr:col>2</xdr:col>
                    <xdr:colOff>38100</xdr:colOff>
                    <xdr:row>25</xdr:row>
                    <xdr:rowOff>335280</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1</xdr:col>
                    <xdr:colOff>38100</xdr:colOff>
                    <xdr:row>28</xdr:row>
                    <xdr:rowOff>99060</xdr:rowOff>
                  </from>
                  <to>
                    <xdr:col>2</xdr:col>
                    <xdr:colOff>38100</xdr:colOff>
                    <xdr:row>28</xdr:row>
                    <xdr:rowOff>327660</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1</xdr:col>
                    <xdr:colOff>38100</xdr:colOff>
                    <xdr:row>29</xdr:row>
                    <xdr:rowOff>175260</xdr:rowOff>
                  </from>
                  <to>
                    <xdr:col>2</xdr:col>
                    <xdr:colOff>38100</xdr:colOff>
                    <xdr:row>29</xdr:row>
                    <xdr:rowOff>403860</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1</xdr:col>
                    <xdr:colOff>45720</xdr:colOff>
                    <xdr:row>26</xdr:row>
                    <xdr:rowOff>99060</xdr:rowOff>
                  </from>
                  <to>
                    <xdr:col>2</xdr:col>
                    <xdr:colOff>45720</xdr:colOff>
                    <xdr:row>26</xdr:row>
                    <xdr:rowOff>342900</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1</xdr:col>
                    <xdr:colOff>45720</xdr:colOff>
                    <xdr:row>27</xdr:row>
                    <xdr:rowOff>22860</xdr:rowOff>
                  </from>
                  <to>
                    <xdr:col>2</xdr:col>
                    <xdr:colOff>106680</xdr:colOff>
                    <xdr:row>28</xdr:row>
                    <xdr:rowOff>0</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1</xdr:col>
                    <xdr:colOff>60960</xdr:colOff>
                    <xdr:row>30</xdr:row>
                    <xdr:rowOff>312420</xdr:rowOff>
                  </from>
                  <to>
                    <xdr:col>2</xdr:col>
                    <xdr:colOff>60960</xdr:colOff>
                    <xdr:row>30</xdr:row>
                    <xdr:rowOff>556260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93C1BD96-EEFC-494F-8A98-33EFA62B5AE1}">
          <x14:formula1>
            <xm:f>'\\jm0026-smb1\健康福祉部\健康福祉部本庁・地域機関共用\☆☆原油価格高騰対策支援センター\02 手引、記入例、Q&amp;A\02 記入例\[×高齢記入例　【別記様式／申請書】原油価格・物価高騰対策緊急支援事業交付金.XLSX]分類'!#REF!</xm:f>
          </x14:formula1>
          <xm:sqref>G94:G95</xm:sqref>
        </x14:dataValidation>
        <x14:dataValidation type="list" allowBlank="1" showInputMessage="1" showErrorMessage="1" xr:uid="{8C634637-24B8-45E9-8C92-031BA5A6A23D}">
          <x14:formula1>
            <xm:f>'Z:\健康福祉部本庁・地域機関共用\☆☆原油価格高騰対策支援センター\02 手引、記入例、Q&amp;A\02 記入例\[■高齢（訪問系）記入例　【別記様式／申請書】 .XLSX]光熱費支援金基準額'!#REF!</xm:f>
          </x14:formula1>
          <xm:sqref>K40:M41 B77:F77 B41:D41</xm:sqref>
        </x14:dataValidation>
        <x14:dataValidation type="list" allowBlank="1" showInputMessage="1" showErrorMessage="1" xr:uid="{E1E008C7-76E2-404B-850D-798A481213A6}">
          <x14:formula1>
            <xm:f>'Z:\健康福祉部本庁・地域機関共用\☆☆原油価格高騰対策支援センター\02 手引、記入例、Q&amp;A\02 記入例\[■高齢（訪問系）記入例　【別記様式／申請書】 .XLSX]分類'!#REF!</xm:f>
          </x14:formula1>
          <xm:sqref>K18:N18 D15:S15 D50 B47 B50 I94:I103 G96:G103 C114 Q18:S18</xm:sqref>
        </x14:dataValidation>
        <x14:dataValidation type="list" allowBlank="1" showInputMessage="1" showErrorMessage="1" xr:uid="{5C0351A1-89CD-4D6F-B96F-BA2D3CBA43C8}">
          <x14:formula1>
            <xm:f>'\\jm0026-smb1\健康福祉部\健康福祉部本庁・地域機関共用\☆☆原油価格高騰対策支援センター\02 手引、記入例、Q&amp;A\02 記入例\[■障害記入例　【別記様式／申請書】.XLSX]分類'!#REF!</xm:f>
          </x14:formula1>
          <xm:sqref>B54:C54 B57:B62</xm:sqref>
        </x14:dataValidation>
        <x14:dataValidation type="list" allowBlank="1" showInputMessage="1" showErrorMessage="1" xr:uid="{983CF314-8775-49C9-8AC0-F3C3F800B34C}">
          <x14:formula1>
            <xm:f>光熱費支援金基準額!$C$3:$C$19</xm:f>
          </x14:formula1>
          <xm:sqref>B40:D40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D11E-6DB5-4CD8-B803-15B4F3D7FFE3}">
  <dimension ref="A1:E59"/>
  <sheetViews>
    <sheetView zoomScaleNormal="100" workbookViewId="0">
      <selection activeCell="A10" sqref="A10"/>
    </sheetView>
  </sheetViews>
  <sheetFormatPr defaultRowHeight="18"/>
  <cols>
    <col min="1" max="1" width="11" customWidth="1"/>
    <col min="2" max="2" width="35.8984375" customWidth="1"/>
    <col min="4" max="4" width="17.3984375" style="134" customWidth="1"/>
    <col min="5" max="5" width="56.69921875" style="133" bestFit="1" customWidth="1"/>
  </cols>
  <sheetData>
    <row r="1" spans="1:5">
      <c r="A1" s="458" t="s">
        <v>283</v>
      </c>
      <c r="B1" s="150" t="s">
        <v>108</v>
      </c>
      <c r="D1" s="148"/>
      <c r="E1" s="149" t="s">
        <v>126</v>
      </c>
    </row>
    <row r="2" spans="1:5" ht="18.75" customHeight="1">
      <c r="A2" s="459"/>
      <c r="B2" s="155" t="s">
        <v>69</v>
      </c>
      <c r="D2" s="140" t="s">
        <v>127</v>
      </c>
      <c r="E2" s="145" t="s">
        <v>193</v>
      </c>
    </row>
    <row r="3" spans="1:5">
      <c r="A3" s="459"/>
      <c r="B3" s="155" t="s">
        <v>70</v>
      </c>
      <c r="D3" s="140"/>
      <c r="E3" s="145" t="s">
        <v>194</v>
      </c>
    </row>
    <row r="4" spans="1:5">
      <c r="A4" s="459"/>
      <c r="B4" s="155" t="s">
        <v>107</v>
      </c>
      <c r="D4" s="140"/>
      <c r="E4" s="145" t="s">
        <v>195</v>
      </c>
    </row>
    <row r="5" spans="1:5">
      <c r="A5" s="459"/>
      <c r="B5" s="155" t="s">
        <v>71</v>
      </c>
      <c r="D5" s="140"/>
      <c r="E5" s="145" t="s">
        <v>196</v>
      </c>
    </row>
    <row r="6" spans="1:5" ht="18.600000000000001" thickBot="1">
      <c r="A6" s="460"/>
      <c r="B6" s="156" t="s">
        <v>53</v>
      </c>
      <c r="D6" s="140"/>
      <c r="E6" s="145" t="s">
        <v>197</v>
      </c>
    </row>
    <row r="7" spans="1:5">
      <c r="B7" s="155" t="s">
        <v>72</v>
      </c>
      <c r="D7" s="140"/>
      <c r="E7" s="145" t="s">
        <v>198</v>
      </c>
    </row>
    <row r="8" spans="1:5">
      <c r="B8" s="155" t="s">
        <v>99</v>
      </c>
      <c r="D8" s="140"/>
      <c r="E8" s="145" t="s">
        <v>199</v>
      </c>
    </row>
    <row r="9" spans="1:5">
      <c r="B9" s="155" t="s">
        <v>29</v>
      </c>
      <c r="D9" s="140"/>
      <c r="E9" s="145" t="s">
        <v>200</v>
      </c>
    </row>
    <row r="10" spans="1:5">
      <c r="B10" s="155" t="s">
        <v>52</v>
      </c>
      <c r="D10" s="140"/>
      <c r="E10" s="145" t="s">
        <v>201</v>
      </c>
    </row>
    <row r="11" spans="1:5">
      <c r="B11" s="155" t="s">
        <v>27</v>
      </c>
      <c r="D11" s="140"/>
      <c r="E11" s="145" t="s">
        <v>202</v>
      </c>
    </row>
    <row r="12" spans="1:5">
      <c r="B12" s="157" t="s">
        <v>28</v>
      </c>
      <c r="D12" s="140"/>
      <c r="E12" s="145" t="s">
        <v>203</v>
      </c>
    </row>
    <row r="13" spans="1:5">
      <c r="D13" s="140"/>
      <c r="E13" s="145" t="s">
        <v>204</v>
      </c>
    </row>
    <row r="14" spans="1:5">
      <c r="B14" s="150" t="s">
        <v>55</v>
      </c>
      <c r="D14" s="140"/>
      <c r="E14" s="145" t="s">
        <v>205</v>
      </c>
    </row>
    <row r="15" spans="1:5">
      <c r="B15" s="155" t="s">
        <v>56</v>
      </c>
      <c r="D15" s="140"/>
      <c r="E15" s="145" t="s">
        <v>206</v>
      </c>
    </row>
    <row r="16" spans="1:5">
      <c r="B16" s="157" t="s">
        <v>57</v>
      </c>
      <c r="D16" s="140"/>
      <c r="E16" s="145" t="s">
        <v>207</v>
      </c>
    </row>
    <row r="17" spans="2:5">
      <c r="D17" s="140"/>
      <c r="E17" s="145" t="s">
        <v>208</v>
      </c>
    </row>
    <row r="18" spans="2:5">
      <c r="B18" s="150" t="s">
        <v>134</v>
      </c>
      <c r="D18" s="140"/>
      <c r="E18" s="145" t="s">
        <v>209</v>
      </c>
    </row>
    <row r="19" spans="2:5">
      <c r="B19" s="156" t="s">
        <v>58</v>
      </c>
      <c r="D19" s="140"/>
      <c r="E19" s="145" t="s">
        <v>210</v>
      </c>
    </row>
    <row r="20" spans="2:5">
      <c r="B20" s="158" t="s">
        <v>59</v>
      </c>
      <c r="D20" s="140"/>
      <c r="E20" s="145" t="s">
        <v>211</v>
      </c>
    </row>
    <row r="21" spans="2:5">
      <c r="B21" s="134"/>
      <c r="D21" s="140"/>
      <c r="E21" s="145" t="s">
        <v>212</v>
      </c>
    </row>
    <row r="22" spans="2:5">
      <c r="B22" s="159" t="s">
        <v>164</v>
      </c>
      <c r="D22" s="140"/>
      <c r="E22" s="145" t="s">
        <v>213</v>
      </c>
    </row>
    <row r="23" spans="2:5">
      <c r="B23" s="156" t="s">
        <v>165</v>
      </c>
      <c r="D23" s="140"/>
      <c r="E23" s="145" t="s">
        <v>214</v>
      </c>
    </row>
    <row r="24" spans="2:5">
      <c r="B24" s="156" t="s">
        <v>166</v>
      </c>
      <c r="D24" s="140"/>
      <c r="E24" s="145" t="s">
        <v>215</v>
      </c>
    </row>
    <row r="25" spans="2:5">
      <c r="B25" s="156" t="s">
        <v>167</v>
      </c>
      <c r="D25" s="140"/>
      <c r="E25" s="145" t="s">
        <v>216</v>
      </c>
    </row>
    <row r="26" spans="2:5">
      <c r="B26" s="156" t="s">
        <v>168</v>
      </c>
      <c r="D26" s="140"/>
      <c r="E26" s="145" t="s">
        <v>217</v>
      </c>
    </row>
    <row r="27" spans="2:5">
      <c r="B27" s="156" t="s">
        <v>170</v>
      </c>
      <c r="D27" s="140"/>
      <c r="E27" s="145" t="s">
        <v>218</v>
      </c>
    </row>
    <row r="28" spans="2:5">
      <c r="B28" s="158" t="s">
        <v>169</v>
      </c>
      <c r="D28" s="140"/>
      <c r="E28" s="145" t="s">
        <v>219</v>
      </c>
    </row>
    <row r="29" spans="2:5">
      <c r="B29" s="134"/>
      <c r="D29" s="141"/>
      <c r="E29" s="146" t="s">
        <v>220</v>
      </c>
    </row>
    <row r="30" spans="2:5">
      <c r="B30" s="159" t="s">
        <v>135</v>
      </c>
      <c r="D30" s="144" t="s">
        <v>99</v>
      </c>
      <c r="E30" s="147" t="s">
        <v>221</v>
      </c>
    </row>
    <row r="31" spans="2:5">
      <c r="B31" s="156" t="s">
        <v>77</v>
      </c>
      <c r="D31" s="140"/>
      <c r="E31" s="145" t="s">
        <v>222</v>
      </c>
    </row>
    <row r="32" spans="2:5">
      <c r="B32" s="158" t="s">
        <v>78</v>
      </c>
      <c r="D32" s="140"/>
      <c r="E32" s="145" t="s">
        <v>223</v>
      </c>
    </row>
    <row r="33" spans="2:5">
      <c r="D33" s="140"/>
      <c r="E33" s="145" t="s">
        <v>224</v>
      </c>
    </row>
    <row r="34" spans="2:5">
      <c r="B34" s="159" t="s">
        <v>154</v>
      </c>
      <c r="D34" s="140"/>
      <c r="E34" s="145" t="s">
        <v>225</v>
      </c>
    </row>
    <row r="35" spans="2:5">
      <c r="B35" s="156" t="s">
        <v>127</v>
      </c>
      <c r="D35" s="140"/>
      <c r="E35" s="145" t="s">
        <v>226</v>
      </c>
    </row>
    <row r="36" spans="2:5">
      <c r="B36" s="158" t="s">
        <v>99</v>
      </c>
      <c r="D36" s="140"/>
      <c r="E36" s="145" t="s">
        <v>227</v>
      </c>
    </row>
    <row r="37" spans="2:5">
      <c r="D37" s="140"/>
      <c r="E37" s="145" t="s">
        <v>228</v>
      </c>
    </row>
    <row r="38" spans="2:5">
      <c r="D38" s="140"/>
      <c r="E38" s="145" t="s">
        <v>229</v>
      </c>
    </row>
    <row r="39" spans="2:5">
      <c r="D39" s="140"/>
      <c r="E39" s="145" t="s">
        <v>230</v>
      </c>
    </row>
    <row r="40" spans="2:5">
      <c r="D40" s="140"/>
      <c r="E40" s="145" t="s">
        <v>231</v>
      </c>
    </row>
    <row r="41" spans="2:5">
      <c r="D41" s="140"/>
      <c r="E41" s="145" t="s">
        <v>232</v>
      </c>
    </row>
    <row r="42" spans="2:5">
      <c r="D42" s="140"/>
      <c r="E42" s="145" t="s">
        <v>233</v>
      </c>
    </row>
    <row r="43" spans="2:5">
      <c r="D43" s="140"/>
      <c r="E43" s="145" t="s">
        <v>234</v>
      </c>
    </row>
    <row r="44" spans="2:5">
      <c r="D44" s="140"/>
      <c r="E44" s="145" t="s">
        <v>235</v>
      </c>
    </row>
    <row r="45" spans="2:5">
      <c r="D45" s="140"/>
      <c r="E45" s="145" t="s">
        <v>236</v>
      </c>
    </row>
    <row r="46" spans="2:5">
      <c r="D46" s="140"/>
      <c r="E46" s="145" t="s">
        <v>237</v>
      </c>
    </row>
    <row r="47" spans="2:5">
      <c r="D47" s="140"/>
      <c r="E47" s="145" t="s">
        <v>238</v>
      </c>
    </row>
    <row r="48" spans="2:5">
      <c r="D48" s="140"/>
      <c r="E48" s="145" t="s">
        <v>239</v>
      </c>
    </row>
    <row r="49" spans="4:5">
      <c r="D49" s="140"/>
      <c r="E49" s="145" t="s">
        <v>240</v>
      </c>
    </row>
    <row r="50" spans="4:5">
      <c r="D50" s="140"/>
      <c r="E50" s="145" t="s">
        <v>241</v>
      </c>
    </row>
    <row r="51" spans="4:5">
      <c r="D51" s="140"/>
      <c r="E51" s="145" t="s">
        <v>242</v>
      </c>
    </row>
    <row r="52" spans="4:5">
      <c r="D52" s="140"/>
      <c r="E52" s="145" t="s">
        <v>243</v>
      </c>
    </row>
    <row r="53" spans="4:5">
      <c r="D53" s="140"/>
      <c r="E53" s="145" t="s">
        <v>244</v>
      </c>
    </row>
    <row r="54" spans="4:5">
      <c r="D54" s="140"/>
      <c r="E54" s="145" t="s">
        <v>245</v>
      </c>
    </row>
    <row r="55" spans="4:5">
      <c r="D55" s="140"/>
      <c r="E55" s="145" t="s">
        <v>246</v>
      </c>
    </row>
    <row r="56" spans="4:5">
      <c r="D56" s="140"/>
      <c r="E56" s="145" t="s">
        <v>247</v>
      </c>
    </row>
    <row r="57" spans="4:5">
      <c r="D57" s="140"/>
      <c r="E57" s="145" t="s">
        <v>248</v>
      </c>
    </row>
    <row r="58" spans="4:5">
      <c r="D58" s="140"/>
      <c r="E58" s="145" t="s">
        <v>249</v>
      </c>
    </row>
    <row r="59" spans="4:5">
      <c r="D59" s="141"/>
      <c r="E59" s="146" t="s">
        <v>250</v>
      </c>
    </row>
  </sheetData>
  <mergeCells count="1">
    <mergeCell ref="A1:A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DB97-1976-41B8-A234-7CE03157A0FF}">
  <dimension ref="A1:G22"/>
  <sheetViews>
    <sheetView zoomScaleNormal="100" workbookViewId="0">
      <selection activeCell="B14" sqref="B14"/>
    </sheetView>
  </sheetViews>
  <sheetFormatPr defaultRowHeight="18"/>
  <cols>
    <col min="1" max="1" width="12.19921875" customWidth="1"/>
    <col min="2" max="2" width="19.69921875" customWidth="1"/>
    <col min="3" max="3" width="44.19921875" customWidth="1"/>
    <col min="6" max="6" width="36" customWidth="1"/>
  </cols>
  <sheetData>
    <row r="1" spans="1:7">
      <c r="A1" s="458" t="s">
        <v>283</v>
      </c>
    </row>
    <row r="2" spans="1:7">
      <c r="A2" s="459"/>
      <c r="B2" s="151"/>
      <c r="C2" s="152" t="s">
        <v>111</v>
      </c>
      <c r="D2" s="152" t="s">
        <v>112</v>
      </c>
      <c r="E2" s="153" t="s">
        <v>113</v>
      </c>
      <c r="F2" s="154" t="s">
        <v>133</v>
      </c>
      <c r="G2" s="153" t="s">
        <v>132</v>
      </c>
    </row>
    <row r="3" spans="1:7">
      <c r="A3" s="459"/>
      <c r="B3" s="135" t="s">
        <v>18</v>
      </c>
      <c r="C3" s="74" t="s">
        <v>46</v>
      </c>
      <c r="D3" s="136" t="s">
        <v>103</v>
      </c>
      <c r="E3" s="160">
        <v>15000</v>
      </c>
      <c r="F3" s="140" t="s">
        <v>65</v>
      </c>
      <c r="G3" s="160">
        <v>10000</v>
      </c>
    </row>
    <row r="4" spans="1:7">
      <c r="A4" s="459"/>
      <c r="B4" s="135"/>
      <c r="C4" s="74" t="s">
        <v>45</v>
      </c>
      <c r="D4" s="136" t="s">
        <v>103</v>
      </c>
      <c r="E4" s="160">
        <v>15000</v>
      </c>
      <c r="F4" s="140" t="s">
        <v>66</v>
      </c>
      <c r="G4" s="160">
        <v>20000</v>
      </c>
    </row>
    <row r="5" spans="1:7">
      <c r="A5" s="459"/>
      <c r="B5" s="135"/>
      <c r="C5" s="74" t="s">
        <v>43</v>
      </c>
      <c r="D5" s="136" t="s">
        <v>104</v>
      </c>
      <c r="E5" s="160">
        <v>100000</v>
      </c>
      <c r="F5" s="141" t="s">
        <v>67</v>
      </c>
      <c r="G5" s="161">
        <v>0</v>
      </c>
    </row>
    <row r="6" spans="1:7" ht="18.600000000000001" thickBot="1">
      <c r="A6" s="460"/>
      <c r="B6" s="135"/>
      <c r="C6" s="74" t="s">
        <v>44</v>
      </c>
      <c r="D6" s="136" t="s">
        <v>104</v>
      </c>
      <c r="E6" s="160">
        <v>100000</v>
      </c>
    </row>
    <row r="7" spans="1:7">
      <c r="B7" s="135" t="s">
        <v>30</v>
      </c>
      <c r="C7" s="74" t="s">
        <v>47</v>
      </c>
      <c r="D7" s="136" t="s">
        <v>104</v>
      </c>
      <c r="E7" s="160">
        <v>50000</v>
      </c>
    </row>
    <row r="8" spans="1:7">
      <c r="B8" s="135" t="s">
        <v>26</v>
      </c>
      <c r="C8" s="74" t="s">
        <v>26</v>
      </c>
      <c r="D8" s="136" t="s">
        <v>104</v>
      </c>
      <c r="E8" s="160">
        <v>50000</v>
      </c>
    </row>
    <row r="9" spans="1:7">
      <c r="B9" s="186" t="s">
        <v>274</v>
      </c>
      <c r="C9" s="187" t="s">
        <v>275</v>
      </c>
      <c r="D9" s="136" t="s">
        <v>105</v>
      </c>
      <c r="E9" s="160">
        <v>7000</v>
      </c>
    </row>
    <row r="10" spans="1:7">
      <c r="B10" s="186"/>
      <c r="C10" s="187" t="s">
        <v>276</v>
      </c>
      <c r="D10" s="136" t="s">
        <v>105</v>
      </c>
      <c r="E10" s="160">
        <v>3000</v>
      </c>
    </row>
    <row r="11" spans="1:7">
      <c r="B11" s="186"/>
      <c r="C11" s="187" t="s">
        <v>277</v>
      </c>
      <c r="D11" s="136" t="s">
        <v>104</v>
      </c>
      <c r="E11" s="160">
        <v>10000</v>
      </c>
    </row>
    <row r="12" spans="1:7">
      <c r="B12" s="186" t="s">
        <v>278</v>
      </c>
      <c r="C12" s="187" t="s">
        <v>279</v>
      </c>
      <c r="D12" s="136" t="s">
        <v>105</v>
      </c>
      <c r="E12" s="160">
        <v>6000</v>
      </c>
    </row>
    <row r="13" spans="1:7">
      <c r="B13" s="186"/>
      <c r="C13" s="187" t="s">
        <v>280</v>
      </c>
      <c r="D13" s="136" t="s">
        <v>105</v>
      </c>
      <c r="E13" s="160">
        <v>2000</v>
      </c>
    </row>
    <row r="14" spans="1:7">
      <c r="B14" s="186"/>
      <c r="C14" s="187" t="s">
        <v>281</v>
      </c>
      <c r="D14" s="136" t="s">
        <v>104</v>
      </c>
      <c r="E14" s="160">
        <v>10000</v>
      </c>
    </row>
    <row r="15" spans="1:7">
      <c r="B15" s="135" t="s">
        <v>19</v>
      </c>
      <c r="C15" s="74" t="s">
        <v>51</v>
      </c>
      <c r="D15" s="136" t="s">
        <v>105</v>
      </c>
      <c r="E15" s="160">
        <v>4000</v>
      </c>
    </row>
    <row r="16" spans="1:7">
      <c r="B16" s="135" t="s">
        <v>20</v>
      </c>
      <c r="C16" s="74" t="s">
        <v>48</v>
      </c>
      <c r="D16" s="136" t="s">
        <v>104</v>
      </c>
      <c r="E16" s="160">
        <v>20000</v>
      </c>
    </row>
    <row r="17" spans="2:5">
      <c r="B17" s="135"/>
      <c r="C17" s="74" t="s">
        <v>49</v>
      </c>
      <c r="D17" s="136" t="s">
        <v>104</v>
      </c>
      <c r="E17" s="160">
        <v>60000</v>
      </c>
    </row>
    <row r="18" spans="2:5">
      <c r="B18" s="135"/>
      <c r="C18" s="74" t="s">
        <v>50</v>
      </c>
      <c r="D18" s="136" t="s">
        <v>104</v>
      </c>
      <c r="E18" s="160">
        <v>200000</v>
      </c>
    </row>
    <row r="19" spans="2:5">
      <c r="B19" s="135" t="s">
        <v>21</v>
      </c>
      <c r="C19" s="74" t="s">
        <v>21</v>
      </c>
      <c r="D19" s="136" t="s">
        <v>106</v>
      </c>
      <c r="E19" s="160">
        <v>10000</v>
      </c>
    </row>
    <row r="20" spans="2:5">
      <c r="B20" s="135" t="s">
        <v>22</v>
      </c>
      <c r="C20" s="74" t="s">
        <v>173</v>
      </c>
      <c r="D20" s="136" t="s">
        <v>104</v>
      </c>
      <c r="E20" s="160">
        <v>190000</v>
      </c>
    </row>
    <row r="21" spans="2:5">
      <c r="B21" s="135"/>
      <c r="C21" s="173" t="s">
        <v>172</v>
      </c>
      <c r="D21" s="136" t="s">
        <v>104</v>
      </c>
      <c r="E21" s="160">
        <v>120000</v>
      </c>
    </row>
    <row r="22" spans="2:5">
      <c r="B22" s="137"/>
      <c r="C22" s="138" t="s">
        <v>174</v>
      </c>
      <c r="D22" s="139" t="s">
        <v>104</v>
      </c>
      <c r="E22" s="161">
        <v>50000</v>
      </c>
    </row>
  </sheetData>
  <mergeCells count="1">
    <mergeCell ref="A1:A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高齢・入所系</vt:lpstr>
      <vt:lpstr>高齢・通所系</vt:lpstr>
      <vt:lpstr>高齢・訪問系</vt:lpstr>
      <vt:lpstr>分類</vt:lpstr>
      <vt:lpstr>光熱費支援金基準額</vt:lpstr>
      <vt:lpstr>高齢・通所系!Print_Area</vt:lpstr>
      <vt:lpstr>高齢・入所系!Print_Area</vt:lpstr>
      <vt:lpstr>高齢・訪問系!Print_Area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2023-01-10T04:15:44Z</dcterms:modified>
</cp:coreProperties>
</file>