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4" documentId="13_ncr:1_{7C41F2C1-20BB-4CA8-949C-3615DEB6D24F}" xr6:coauthVersionLast="47" xr6:coauthVersionMax="47" xr10:uidLastSave="{C23E41BC-0DFC-47C0-8C12-5DEFF0D55FC7}"/>
  <workbookProtection workbookAlgorithmName="SHA-512" workbookHashValue="/UbRUXufnmNS/bVRuTmn9bD6eIVip/FJlV4gUNy7q3dp7mBd2zcaHwP7o5BUsuZV6ZP10DXN1bLCIkULp/Yzfg==" workbookSaltValue="KpHq3KcvQZ5tAU94P1TNe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P6" i="5"/>
  <c r="O6" i="5"/>
  <c r="I10" i="4" s="1"/>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BB10" i="4"/>
  <c r="AT10" i="4"/>
  <c r="AL10" i="4"/>
  <c r="W10" i="4"/>
  <c r="P10" i="4"/>
  <c r="B10" i="4"/>
  <c r="AT8" i="4"/>
  <c r="AL8" i="4"/>
  <c r="AD8" i="4"/>
  <c r="W8" i="4"/>
  <c r="P8" i="4"/>
  <c r="I8"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<sst xmlns="http://schemas.openxmlformats.org/spreadsheetml/2006/main" count="228" uniqueCount="111">
  <si>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</si>
  <si>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</si>
  <si>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</si>
  <si>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</si>
  <si>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</si>
  <si>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</si>
  <si>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</si>
  <si>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</si>
  <si>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</si>
  <si>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</si>
  <si>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</si>
  <si>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</si>
  <si>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</si>
  <si>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</si>
  <si>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</si>
  <si>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</si>
  <si>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</si>
  <si>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</si>
  <si>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</si>
  <si>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</si>
  <si>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</si>
  <si>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</si>
  <si>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</si>
  <si>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</si>
  <si>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</si>
  <si>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</si>
  <si>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　①経常収支比率は、需要の減少により料金収入が減少したものの、修繕費や資産減耗費が減少し、高金利企業債の償還が進み、支払利息が減少したことにより、100%以上を維持できています。
　②累積欠損金比率は、令和２年度に未利用水源費に係る資産の減損損失を計上したこと等により大きく増加しましたが、減資により０%となっています。
　③流動比率は、費用の減少等により上昇しましたが、類似団体平均値より低い状況が継続しています。
　④企業債残高対給水収益比率は、管路や施設の更新を実施する財源として企業債の借り入れを行っており、類似団体平均よりも高い状況が継続する見込みです。資金残高や世代間の公平性にも留意しながら、新規借入額の抑制に努めます。
　⑤料金回収率は、修繕費の減少や令和２年４月に実施した料金改定の経過措置終了に伴う料金収入の増加により、前年度より上昇しました。
　⑥給水原価は、過去の水源開発に伴う負担額が大きかったことにより、類似団体平均よりも高くなっています。
　⑦施設利用率は、類似団体平均を上回り、⑧有収率も、良好な水準を維持していることから、施設を効率的に稼働できております。</t>
    <rPh sb="18" eb="20">
      <t>リョウキン</t>
    </rPh>
    <rPh sb="20" eb="22">
      <t>シュウニュウ</t>
    </rPh>
    <rPh sb="23" eb="25">
      <t>ゲンショウ</t>
    </rPh>
    <rPh sb="33" eb="34">
      <t>ヒ</t>
    </rPh>
    <rPh sb="35" eb="40">
      <t>シサンゲンモウヒ</t>
    </rPh>
    <rPh sb="58" eb="60">
      <t>シハラ</t>
    </rPh>
    <rPh sb="169" eb="171">
      <t>ヒヨウ</t>
    </rPh>
    <rPh sb="172" eb="174">
      <t>ゲンショウ</t>
    </rPh>
    <rPh sb="252" eb="253">
      <t>オコナ</t>
    </rPh>
    <rPh sb="327" eb="330">
      <t>シュウゼンヒ</t>
    </rPh>
    <rPh sb="444" eb="446">
      <t>ルイジ</t>
    </rPh>
    <rPh sb="446" eb="448">
      <t>ダンタイ</t>
    </rPh>
    <rPh sb="448" eb="450">
      <t>ヘイキン</t>
    </rPh>
    <rPh sb="451" eb="453">
      <t>ウワマワ</t>
    </rPh>
    <phoneticPr fontId="4"/>
  </si>
  <si>
    <t>2. 老朽化の状況について</t>
    <phoneticPr fontId="4"/>
  </si>
  <si>
    <t>　施設や管路の老朽化が進んでおり、有形固定資産減価償却率は上昇傾向にあります。
　現在、宇治系送水管路更新・耐震化事業を令和７年度の供用開始を目指して実施しており、当該管路の供用開始により①有形固定資産減価償却率及び②管路経年化率が減少し、③管路更新率が増加する見込みです。
　引き続き計画的な施設更新を行い、施設の健全性を維持していきます。</t>
    <phoneticPr fontId="4"/>
  </si>
  <si>
    <t>2. 老朽化の状況</t>
    <phoneticPr fontId="4"/>
  </si>
  <si>
    <t>全体総括</t>
    <rPh sb="0" eb="2">
      <t>ゼンタイ</t>
    </rPh>
    <rPh sb="2" eb="4">
      <t>ソウカツ</t>
    </rPh>
    <phoneticPr fontId="4"/>
  </si>
  <si>
    <t>　府営水道は、施設利用率や有収率は良好な水準となっている一方、企業債残高対給水収益比率等の財務指標においては、多少の改善は見られたものの、依然として類似団体平均を下回る状況で、資金余力が低く、企業債残高が多い状況が続いています。
　令和５年３月には、将来にわたり事業を継続するための指針として「京都府営水道ビジョン（第２次）」を策定しました。
　令和２年４月より料金に算入した資産維持費を有効に活用し、資金余力の確保と企業債残高の削減のバランスを取りながら、将来を見据えた安定した経営に繋げ、引き続き、安心・安全な給水体制の確保と効率的な運営に努め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</si>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</sst>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
                  <c:v>0</c:v>
                </c:pt>
                <c:pt idx="1">
                  <c:v>2.67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A20-4449-9075-6AB4C3AAB4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0.32</c:v>
                </c:pt>
                <c:pt idx="2">
                  <c:v>0.28000000000000003</c:v>
                </c:pt>
                <c:pt idx="3">
                  <c:v>0.4</c:v>
                </c:pt>
                <c:pt idx="4">
                  <c:v>0.27</c:v>
                </c:pt>
              </c:numCache>
            </c:numRef>
          </c:val>
          <c:smooth val="0"/>
          <c:extLst>
            <c:ext xmlns:c16="http://schemas.microsoft.com/office/drawing/2014/chart" uri="{C3380CC4-5D6E-409C-BE32-E72D297353CC}">
              <c16:uniqueId val="{00000001-0A20-4449-9075-6AB4C3AAB4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66.040000000000006</c:v>
                </c:pt>
                <c:pt idx="1">
                  <c:v>67.959999999999994</c:v>
                </c:pt>
                <c:pt idx="2">
                  <c:v>71.430000000000007</c:v>
                </c:pt>
                <c:pt idx="3">
                  <c:v>68.209999999999994</c:v>
                </c:pt>
                <c:pt idx="4">
                  <c:v>67.290000000000006</c:v>
                </c:pt>
              </c:numCache>
            </c:numRef>
          </c:val>
          <c:extLst>
            <c:ext xmlns:c16="http://schemas.microsoft.com/office/drawing/2014/chart" uri="{C3380CC4-5D6E-409C-BE32-E72D297353CC}">
              <c16:uniqueId val="{00000000-C350-4760-84A4-F9A1669196A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61.69</c:v>
                </c:pt>
                <c:pt idx="1">
                  <c:v>62.26</c:v>
                </c:pt>
                <c:pt idx="2">
                  <c:v>62.22</c:v>
                </c:pt>
                <c:pt idx="3">
                  <c:v>61.45</c:v>
                </c:pt>
                <c:pt idx="4">
                  <c:v>61.63</c:v>
                </c:pt>
              </c:numCache>
            </c:numRef>
          </c:val>
          <c:smooth val="0"/>
          <c:extLst>
            <c:ext xmlns:c16="http://schemas.microsoft.com/office/drawing/2014/chart" uri="{C3380CC4-5D6E-409C-BE32-E72D297353CC}">
              <c16:uniqueId val="{00000001-C350-4760-84A4-F9A1669196A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99.91</c:v>
                </c:pt>
                <c:pt idx="1">
                  <c:v>99.96</c:v>
                </c:pt>
                <c:pt idx="2">
                  <c:v>99.94</c:v>
                </c:pt>
                <c:pt idx="3">
                  <c:v>99.92</c:v>
                </c:pt>
                <c:pt idx="4">
                  <c:v>99.9</c:v>
                </c:pt>
              </c:numCache>
            </c:numRef>
          </c:val>
          <c:extLst>
            <c:ext xmlns:c16="http://schemas.microsoft.com/office/drawing/2014/chart" uri="{C3380CC4-5D6E-409C-BE32-E72D297353CC}">
              <c16:uniqueId val="{00000000-FB1A-48EC-B92A-774AE4FD243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c:v>
                </c:pt>
                <c:pt idx="1">
                  <c:v>100.16</c:v>
                </c:pt>
                <c:pt idx="2">
                  <c:v>100.28</c:v>
                </c:pt>
                <c:pt idx="3">
                  <c:v>100.29</c:v>
                </c:pt>
                <c:pt idx="4">
                  <c:v>100.36</c:v>
                </c:pt>
              </c:numCache>
            </c:numRef>
          </c:val>
          <c:smooth val="0"/>
          <c:extLst>
            <c:ext xmlns:c16="http://schemas.microsoft.com/office/drawing/2014/chart" uri="{C3380CC4-5D6E-409C-BE32-E72D297353CC}">
              <c16:uniqueId val="{00000001-FB1A-48EC-B92A-774AE4FD243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103.73</c:v>
                </c:pt>
                <c:pt idx="1">
                  <c:v>110.89</c:v>
                </c:pt>
                <c:pt idx="2">
                  <c:v>114.32</c:v>
                </c:pt>
                <c:pt idx="3">
                  <c:v>119.87</c:v>
                </c:pt>
                <c:pt idx="4">
                  <c:v>122.21</c:v>
                </c:pt>
              </c:numCache>
            </c:numRef>
          </c:val>
          <c:extLst>
            <c:ext xmlns:c16="http://schemas.microsoft.com/office/drawing/2014/chart" uri="{C3380CC4-5D6E-409C-BE32-E72D297353CC}">
              <c16:uniqueId val="{00000000-6C86-4D23-B377-749FBF3F0E4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112.91</c:v>
                </c:pt>
                <c:pt idx="1">
                  <c:v>111.13</c:v>
                </c:pt>
                <c:pt idx="2">
                  <c:v>112.49</c:v>
                </c:pt>
                <c:pt idx="3">
                  <c:v>107.33</c:v>
                </c:pt>
                <c:pt idx="4">
                  <c:v>108.93</c:v>
                </c:pt>
              </c:numCache>
            </c:numRef>
          </c:val>
          <c:smooth val="0"/>
          <c:extLst>
            <c:ext xmlns:c16="http://schemas.microsoft.com/office/drawing/2014/chart" uri="{C3380CC4-5D6E-409C-BE32-E72D297353CC}">
              <c16:uniqueId val="{00000001-6C86-4D23-B377-749FBF3F0E4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53.99</c:v>
                </c:pt>
                <c:pt idx="1">
                  <c:v>53.37</c:v>
                </c:pt>
                <c:pt idx="2">
                  <c:v>54.29</c:v>
                </c:pt>
                <c:pt idx="3">
                  <c:v>55.43</c:v>
                </c:pt>
                <c:pt idx="4">
                  <c:v>57.07</c:v>
                </c:pt>
              </c:numCache>
            </c:numRef>
          </c:val>
          <c:extLst>
            <c:ext xmlns:c16="http://schemas.microsoft.com/office/drawing/2014/chart" uri="{C3380CC4-5D6E-409C-BE32-E72D297353CC}">
              <c16:uniqueId val="{00000000-798E-4BB1-9B36-63096EA9779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56.48</c:v>
                </c:pt>
                <c:pt idx="1">
                  <c:v>57.5</c:v>
                </c:pt>
                <c:pt idx="2">
                  <c:v>58.52</c:v>
                </c:pt>
                <c:pt idx="3">
                  <c:v>59.51</c:v>
                </c:pt>
                <c:pt idx="4">
                  <c:v>60.24</c:v>
                </c:pt>
              </c:numCache>
            </c:numRef>
          </c:val>
          <c:smooth val="0"/>
          <c:extLst>
            <c:ext xmlns:c16="http://schemas.microsoft.com/office/drawing/2014/chart" uri="{C3380CC4-5D6E-409C-BE32-E72D297353CC}">
              <c16:uniqueId val="{00000001-798E-4BB1-9B36-63096EA9779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24.28</c:v>
                </c:pt>
                <c:pt idx="1">
                  <c:v>20.28</c:v>
                </c:pt>
                <c:pt idx="2">
                  <c:v>20.28</c:v>
                </c:pt>
                <c:pt idx="3">
                  <c:v>20.28</c:v>
                </c:pt>
                <c:pt idx="4">
                  <c:v>20.28</c:v>
                </c:pt>
              </c:numCache>
            </c:numRef>
          </c:val>
          <c:extLst>
            <c:ext xmlns:c16="http://schemas.microsoft.com/office/drawing/2014/chart" uri="{C3380CC4-5D6E-409C-BE32-E72D297353CC}">
              <c16:uniqueId val="{00000000-5C93-4BB7-96E3-063450E1FCF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27.61</c:v>
                </c:pt>
                <c:pt idx="1">
                  <c:v>30.3</c:v>
                </c:pt>
                <c:pt idx="2">
                  <c:v>31.74</c:v>
                </c:pt>
                <c:pt idx="3">
                  <c:v>32.380000000000003</c:v>
                </c:pt>
                <c:pt idx="4">
                  <c:v>34.479999999999997</c:v>
                </c:pt>
              </c:numCache>
            </c:numRef>
          </c:val>
          <c:smooth val="0"/>
          <c:extLst>
            <c:ext xmlns:c16="http://schemas.microsoft.com/office/drawing/2014/chart" uri="{C3380CC4-5D6E-409C-BE32-E72D297353CC}">
              <c16:uniqueId val="{00000001-5C93-4BB7-96E3-063450E1FCF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13.24</c:v>
                </c:pt>
                <c:pt idx="1">
                  <c:v>197.32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AB5-4317-88B9-C6CF10D7246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9.92</c:v>
                </c:pt>
                <c:pt idx="1">
                  <c:v>12.29</c:v>
                </c:pt>
                <c:pt idx="2">
                  <c:v>8.77</c:v>
                </c:pt>
                <c:pt idx="3">
                  <c:v>8.81</c:v>
                </c:pt>
                <c:pt idx="4">
                  <c:v>8.48</c:v>
                </c:pt>
              </c:numCache>
            </c:numRef>
          </c:val>
          <c:smooth val="0"/>
          <c:extLst>
            <c:ext xmlns:c16="http://schemas.microsoft.com/office/drawing/2014/chart" uri="{C3380CC4-5D6E-409C-BE32-E72D297353CC}">
              <c16:uniqueId val="{00000001-0AB5-4317-88B9-C6CF10D7246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97.68</c:v>
                </c:pt>
                <c:pt idx="1">
                  <c:v>114.23</c:v>
                </c:pt>
                <c:pt idx="2">
                  <c:v>157.47999999999999</c:v>
                </c:pt>
                <c:pt idx="3">
                  <c:v>172.62</c:v>
                </c:pt>
                <c:pt idx="4">
                  <c:v>204.64</c:v>
                </c:pt>
              </c:numCache>
            </c:numRef>
          </c:val>
          <c:extLst>
            <c:ext xmlns:c16="http://schemas.microsoft.com/office/drawing/2014/chart" uri="{C3380CC4-5D6E-409C-BE32-E72D297353CC}">
              <c16:uniqueId val="{00000000-E8CF-4C41-BC8A-9960BE09F2F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271.10000000000002</c:v>
                </c:pt>
                <c:pt idx="1">
                  <c:v>284.45</c:v>
                </c:pt>
                <c:pt idx="2">
                  <c:v>309.23</c:v>
                </c:pt>
                <c:pt idx="3">
                  <c:v>313.43</c:v>
                </c:pt>
                <c:pt idx="4">
                  <c:v>303.10000000000002</c:v>
                </c:pt>
              </c:numCache>
            </c:numRef>
          </c:val>
          <c:smooth val="0"/>
          <c:extLst>
            <c:ext xmlns:c16="http://schemas.microsoft.com/office/drawing/2014/chart" uri="{C3380CC4-5D6E-409C-BE32-E72D297353CC}">
              <c16:uniqueId val="{00000001-E8CF-4C41-BC8A-9960BE09F2F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601.55999999999995</c:v>
                </c:pt>
                <c:pt idx="1">
                  <c:v>594.17999999999995</c:v>
                </c:pt>
                <c:pt idx="2">
                  <c:v>541.97</c:v>
                </c:pt>
                <c:pt idx="3">
                  <c:v>517.37</c:v>
                </c:pt>
                <c:pt idx="4">
                  <c:v>496.21</c:v>
                </c:pt>
              </c:numCache>
            </c:numRef>
          </c:val>
          <c:extLst>
            <c:ext xmlns:c16="http://schemas.microsoft.com/office/drawing/2014/chart" uri="{C3380CC4-5D6E-409C-BE32-E72D297353CC}">
              <c16:uniqueId val="{00000000-2F1A-4A8A-9E09-EC63635CCB4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272.95999999999998</c:v>
                </c:pt>
                <c:pt idx="1">
                  <c:v>260.95999999999998</c:v>
                </c:pt>
                <c:pt idx="2">
                  <c:v>240.07</c:v>
                </c:pt>
                <c:pt idx="3">
                  <c:v>224.81</c:v>
                </c:pt>
                <c:pt idx="4">
                  <c:v>210.83</c:v>
                </c:pt>
              </c:numCache>
            </c:numRef>
          </c:val>
          <c:smooth val="0"/>
          <c:extLst>
            <c:ext xmlns:c16="http://schemas.microsoft.com/office/drawing/2014/chart" uri="{C3380CC4-5D6E-409C-BE32-E72D297353CC}">
              <c16:uniqueId val="{00000001-2F1A-4A8A-9E09-EC63635CCB4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103.12</c:v>
                </c:pt>
                <c:pt idx="1">
                  <c:v>111.09</c:v>
                </c:pt>
                <c:pt idx="2">
                  <c:v>115.01</c:v>
                </c:pt>
                <c:pt idx="3">
                  <c:v>121.05</c:v>
                </c:pt>
                <c:pt idx="4">
                  <c:v>123.53</c:v>
                </c:pt>
              </c:numCache>
            </c:numRef>
          </c:val>
          <c:extLst>
            <c:ext xmlns:c16="http://schemas.microsoft.com/office/drawing/2014/chart" uri="{C3380CC4-5D6E-409C-BE32-E72D297353CC}">
              <c16:uniqueId val="{00000000-9A37-442C-BD2F-DC344C95275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112.84</c:v>
                </c:pt>
                <c:pt idx="1">
                  <c:v>110.77</c:v>
                </c:pt>
                <c:pt idx="2">
                  <c:v>112.35</c:v>
                </c:pt>
                <c:pt idx="3">
                  <c:v>106.47</c:v>
                </c:pt>
                <c:pt idx="4">
                  <c:v>107.7</c:v>
                </c:pt>
              </c:numCache>
            </c:numRef>
          </c:val>
          <c:smooth val="0"/>
          <c:extLst>
            <c:ext xmlns:c16="http://schemas.microsoft.com/office/drawing/2014/chart" uri="{C3380CC4-5D6E-409C-BE32-E72D297353CC}">
              <c16:uniqueId val="{00000001-9A37-442C-BD2F-DC344C95275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109.39</c:v>
                </c:pt>
                <c:pt idx="1">
                  <c:v>100.62</c:v>
                </c:pt>
                <c:pt idx="2">
                  <c:v>98.33</c:v>
                </c:pt>
                <c:pt idx="3">
                  <c:v>99.52</c:v>
                </c:pt>
                <c:pt idx="4">
                  <c:v>98.48</c:v>
                </c:pt>
              </c:numCache>
            </c:numRef>
          </c:val>
          <c:extLst>
            <c:ext xmlns:c16="http://schemas.microsoft.com/office/drawing/2014/chart" uri="{C3380CC4-5D6E-409C-BE32-E72D297353CC}">
              <c16:uniqueId val="{00000000-32DA-4C70-8293-25E55DD20CD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73.849999999999994</c:v>
                </c:pt>
                <c:pt idx="1">
                  <c:v>73.180000000000007</c:v>
                </c:pt>
                <c:pt idx="2">
                  <c:v>73.05</c:v>
                </c:pt>
                <c:pt idx="3">
                  <c:v>77.53</c:v>
                </c:pt>
                <c:pt idx="4">
                  <c:v>76.25</c:v>
                </c:pt>
              </c:numCache>
            </c:numRef>
          </c:val>
          <c:smooth val="0"/>
          <c:extLst>
            <c:ext xmlns:c16="http://schemas.microsoft.com/office/drawing/2014/chart" uri="{C3380CC4-5D6E-409C-BE32-E72D297353CC}">
              <c16:uniqueId val="{00000001-32DA-4C70-8293-25E55DD20CD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【108.93】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【210.83】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【107.70】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【34.48】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54296875" defaultRowHeight="13" x14ac:dyDescent="0.2"/>
  <cols>
    <col min="1" max="1" width="2.54296875" customWidth="1"/>
    <col min="2" max="62" width="3.81640625" customWidth="1"/>
    <col min="64" max="78" width="3.17968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京都府</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非設置</v>
      </c>
      <c r="AE8" s="43"/>
      <c r="AF8" s="43"/>
      <c r="AG8" s="43"/>
      <c r="AH8" s="43"/>
      <c r="AI8" s="43"/>
      <c r="AJ8" s="43"/>
      <c r="AK8" s="2"/>
      <c r="AL8" s="44">
        <f>データ!$R$6</f>
        <v>2488075</v>
      </c>
      <c r="AM8" s="44"/>
      <c r="AN8" s="44"/>
      <c r="AO8" s="44"/>
      <c r="AP8" s="44"/>
      <c r="AQ8" s="44"/>
      <c r="AR8" s="44"/>
      <c r="AS8" s="44"/>
      <c r="AT8" s="45">
        <f>データ!$S$6</f>
        <v>4612.21</v>
      </c>
      <c r="AU8" s="46"/>
      <c r="AV8" s="46"/>
      <c r="AW8" s="46"/>
      <c r="AX8" s="46"/>
      <c r="AY8" s="46"/>
      <c r="AZ8" s="46"/>
      <c r="BA8" s="46"/>
      <c r="BB8" s="47">
        <f>データ!$T$6</f>
        <v>539.45000000000005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61.47</v>
      </c>
      <c r="J10" s="46"/>
      <c r="K10" s="46"/>
      <c r="L10" s="46"/>
      <c r="M10" s="46"/>
      <c r="N10" s="46"/>
      <c r="O10" s="80"/>
      <c r="P10" s="47">
        <f>データ!$P$6</f>
        <v>99.97</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660693</v>
      </c>
      <c r="AM10" s="44"/>
      <c r="AN10" s="44"/>
      <c r="AO10" s="44"/>
      <c r="AP10" s="44"/>
      <c r="AQ10" s="44"/>
      <c r="AR10" s="44"/>
      <c r="AS10" s="44"/>
      <c r="AT10" s="45">
        <f>データ!$V$6</f>
        <v>111.31</v>
      </c>
      <c r="AU10" s="46"/>
      <c r="AV10" s="46"/>
      <c r="AW10" s="46"/>
      <c r="AX10" s="46"/>
      <c r="AY10" s="46"/>
      <c r="AZ10" s="46"/>
      <c r="BA10" s="46"/>
      <c r="BB10" s="47">
        <f>データ!$W$6</f>
        <v>5935.61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26</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27</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28</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29</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30</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31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32</v>
      </c>
      <c r="C84" s="13"/>
      <c r="D84" s="13"/>
      <c r="E84" s="13" t="s">
        <v>33</v>
      </c>
      <c r="F84" s="13" t="s">
        <v>34</v>
      </c>
      <c r="G84" s="13" t="s">
        <v>35</v>
      </c>
      <c r="H84" s="13" t="s">
        <v>36</v>
      </c>
      <c r="I84" s="13" t="s">
        <v>37</v>
      </c>
      <c r="J84" s="13" t="s">
        <v>38</v>
      </c>
      <c r="K84" s="13" t="s">
        <v>39</v>
      </c>
      <c r="L84" s="13" t="s">
        <v>40</v>
      </c>
      <c r="M84" s="13" t="s">
        <v>41</v>
      </c>
      <c r="N84" s="13" t="s">
        <v>42</v>
      </c>
      <c r="O84" s="13" t="s">
        <v>43</v>
      </c>
    </row>
    <row r="85" spans="1:78" hidden="1" x14ac:dyDescent="0.2">
      <c r="B85" s="13"/>
      <c r="C85" s="13"/>
      <c r="D85" s="13"/>
      <c r="E85" s="13" t="str">
        <f>データ!AH6</f>
        <v>【108.93】</v>
      </c>
      <c r="F85" s="13" t="str">
        <f>データ!AS6</f>
        <v>【8.48】</v>
      </c>
      <c r="G85" s="13" t="str">
        <f>データ!BD6</f>
        <v>【303.10】</v>
      </c>
      <c r="H85" s="13" t="str">
        <f>データ!BO6</f>
        <v>【210.83】</v>
      </c>
      <c r="I85" s="13" t="str">
        <f>データ!BZ6</f>
        <v>【107.70】</v>
      </c>
      <c r="J85" s="13" t="str">
        <f>データ!CK6</f>
        <v>【76.25】</v>
      </c>
      <c r="K85" s="13" t="str">
        <f>データ!CV6</f>
        <v>【61.63】</v>
      </c>
      <c r="L85" s="13" t="str">
        <f>データ!DG6</f>
        <v>【100.36】</v>
      </c>
      <c r="M85" s="13" t="str">
        <f>データ!DR6</f>
        <v>【60.24】</v>
      </c>
      <c r="N85" s="13" t="str">
        <f>データ!EC6</f>
        <v>【34.48】</v>
      </c>
      <c r="O85" s="13" t="str">
        <f>データ!EN6</f>
        <v>【0.27】</v>
      </c>
    </row>
  </sheetData>
  <sheetProtection algorithmName="SHA-512" hashValue="lEfjDtkvGJTuO4/S2i9OyuDGbG78JRcQbjl6/BzunEZFjFPJ6Ig9JvLpilnhkPB5ujvw5mGM3kPa6MRkqyefZQ==" saltValue="O6K/apdOa1NFLQwZOsCRc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81640625" customWidth="1"/>
  </cols>
  <sheetData>
    <row r="1" spans="1:144" x14ac:dyDescent="0.2">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46</v>
      </c>
      <c r="B3" s="16" t="s">
        <v>47</v>
      </c>
      <c r="C3" s="16" t="s">
        <v>48</v>
      </c>
      <c r="D3" s="16" t="s">
        <v>49</v>
      </c>
      <c r="E3" s="16" t="s">
        <v>50</v>
      </c>
      <c r="F3" s="16" t="s">
        <v>51</v>
      </c>
      <c r="G3" s="16" t="s">
        <v>52</v>
      </c>
      <c r="H3" s="82" t="s">
        <v>53</v>
      </c>
      <c r="I3" s="83"/>
      <c r="J3" s="83"/>
      <c r="K3" s="83"/>
      <c r="L3" s="83"/>
      <c r="M3" s="83"/>
      <c r="N3" s="83"/>
      <c r="O3" s="83"/>
      <c r="P3" s="83"/>
      <c r="Q3" s="83"/>
      <c r="R3" s="83"/>
      <c r="S3" s="83"/>
      <c r="T3" s="83"/>
      <c r="U3" s="83"/>
      <c r="V3" s="83"/>
      <c r="W3" s="84"/>
      <c r="X3" s="88" t="s">
        <v>54</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29</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55</v>
      </c>
      <c r="B4" s="17"/>
      <c r="C4" s="17"/>
      <c r="D4" s="17"/>
      <c r="E4" s="17"/>
      <c r="F4" s="17"/>
      <c r="G4" s="17"/>
      <c r="H4" s="85"/>
      <c r="I4" s="86"/>
      <c r="J4" s="86"/>
      <c r="K4" s="86"/>
      <c r="L4" s="86"/>
      <c r="M4" s="86"/>
      <c r="N4" s="86"/>
      <c r="O4" s="86"/>
      <c r="P4" s="86"/>
      <c r="Q4" s="86"/>
      <c r="R4" s="86"/>
      <c r="S4" s="86"/>
      <c r="T4" s="86"/>
      <c r="U4" s="86"/>
      <c r="V4" s="86"/>
      <c r="W4" s="87"/>
      <c r="X4" s="81" t="s">
        <v>56</v>
      </c>
      <c r="Y4" s="81"/>
      <c r="Z4" s="81"/>
      <c r="AA4" s="81"/>
      <c r="AB4" s="81"/>
      <c r="AC4" s="81"/>
      <c r="AD4" s="81"/>
      <c r="AE4" s="81"/>
      <c r="AF4" s="81"/>
      <c r="AG4" s="81"/>
      <c r="AH4" s="81"/>
      <c r="AI4" s="81" t="s">
        <v>57</v>
      </c>
      <c r="AJ4" s="81"/>
      <c r="AK4" s="81"/>
      <c r="AL4" s="81"/>
      <c r="AM4" s="81"/>
      <c r="AN4" s="81"/>
      <c r="AO4" s="81"/>
      <c r="AP4" s="81"/>
      <c r="AQ4" s="81"/>
      <c r="AR4" s="81"/>
      <c r="AS4" s="81"/>
      <c r="AT4" s="81" t="s">
        <v>58</v>
      </c>
      <c r="AU4" s="81"/>
      <c r="AV4" s="81"/>
      <c r="AW4" s="81"/>
      <c r="AX4" s="81"/>
      <c r="AY4" s="81"/>
      <c r="AZ4" s="81"/>
      <c r="BA4" s="81"/>
      <c r="BB4" s="81"/>
      <c r="BC4" s="81"/>
      <c r="BD4" s="81"/>
      <c r="BE4" s="81" t="s">
        <v>59</v>
      </c>
      <c r="BF4" s="81"/>
      <c r="BG4" s="81"/>
      <c r="BH4" s="81"/>
      <c r="BI4" s="81"/>
      <c r="BJ4" s="81"/>
      <c r="BK4" s="81"/>
      <c r="BL4" s="81"/>
      <c r="BM4" s="81"/>
      <c r="BN4" s="81"/>
      <c r="BO4" s="81"/>
      <c r="BP4" s="81" t="s">
        <v>60</v>
      </c>
      <c r="BQ4" s="81"/>
      <c r="BR4" s="81"/>
      <c r="BS4" s="81"/>
      <c r="BT4" s="81"/>
      <c r="BU4" s="81"/>
      <c r="BV4" s="81"/>
      <c r="BW4" s="81"/>
      <c r="BX4" s="81"/>
      <c r="BY4" s="81"/>
      <c r="BZ4" s="81"/>
      <c r="CA4" s="81" t="s">
        <v>61</v>
      </c>
      <c r="CB4" s="81"/>
      <c r="CC4" s="81"/>
      <c r="CD4" s="81"/>
      <c r="CE4" s="81"/>
      <c r="CF4" s="81"/>
      <c r="CG4" s="81"/>
      <c r="CH4" s="81"/>
      <c r="CI4" s="81"/>
      <c r="CJ4" s="81"/>
      <c r="CK4" s="81"/>
      <c r="CL4" s="81" t="s">
        <v>62</v>
      </c>
      <c r="CM4" s="81"/>
      <c r="CN4" s="81"/>
      <c r="CO4" s="81"/>
      <c r="CP4" s="81"/>
      <c r="CQ4" s="81"/>
      <c r="CR4" s="81"/>
      <c r="CS4" s="81"/>
      <c r="CT4" s="81"/>
      <c r="CU4" s="81"/>
      <c r="CV4" s="81"/>
      <c r="CW4" s="81" t="s">
        <v>63</v>
      </c>
      <c r="CX4" s="81"/>
      <c r="CY4" s="81"/>
      <c r="CZ4" s="81"/>
      <c r="DA4" s="81"/>
      <c r="DB4" s="81"/>
      <c r="DC4" s="81"/>
      <c r="DD4" s="81"/>
      <c r="DE4" s="81"/>
      <c r="DF4" s="81"/>
      <c r="DG4" s="81"/>
      <c r="DH4" s="81" t="s">
        <v>64</v>
      </c>
      <c r="DI4" s="81"/>
      <c r="DJ4" s="81"/>
      <c r="DK4" s="81"/>
      <c r="DL4" s="81"/>
      <c r="DM4" s="81"/>
      <c r="DN4" s="81"/>
      <c r="DO4" s="81"/>
      <c r="DP4" s="81"/>
      <c r="DQ4" s="81"/>
      <c r="DR4" s="81"/>
      <c r="DS4" s="81" t="s">
        <v>65</v>
      </c>
      <c r="DT4" s="81"/>
      <c r="DU4" s="81"/>
      <c r="DV4" s="81"/>
      <c r="DW4" s="81"/>
      <c r="DX4" s="81"/>
      <c r="DY4" s="81"/>
      <c r="DZ4" s="81"/>
      <c r="EA4" s="81"/>
      <c r="EB4" s="81"/>
      <c r="EC4" s="81"/>
      <c r="ED4" s="81" t="s">
        <v>66</v>
      </c>
      <c r="EE4" s="81"/>
      <c r="EF4" s="81"/>
      <c r="EG4" s="81"/>
      <c r="EH4" s="81"/>
      <c r="EI4" s="81"/>
      <c r="EJ4" s="81"/>
      <c r="EK4" s="81"/>
      <c r="EL4" s="81"/>
      <c r="EM4" s="81"/>
      <c r="EN4" s="81"/>
    </row>
    <row r="5" spans="1:144" x14ac:dyDescent="0.2">
      <c r="A5" s="15" t="s">
        <v>67</v>
      </c>
      <c r="B5" s="18"/>
      <c r="C5" s="18"/>
      <c r="D5" s="18"/>
      <c r="E5" s="18"/>
      <c r="F5" s="18"/>
      <c r="G5" s="18"/>
      <c r="H5" s="19" t="s">
        <v>68</v>
      </c>
      <c r="I5" s="19" t="s">
        <v>69</v>
      </c>
      <c r="J5" s="19" t="s">
        <v>70</v>
      </c>
      <c r="K5" s="19" t="s">
        <v>71</v>
      </c>
      <c r="L5" s="19" t="s">
        <v>72</v>
      </c>
      <c r="M5" s="19" t="s">
        <v>5</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32</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2">
      <c r="A6" s="15" t="s">
        <v>94</v>
      </c>
      <c r="B6" s="20">
        <f>B7</f>
        <v>2023</v>
      </c>
      <c r="C6" s="20">
        <f t="shared" ref="C6:W6" si="3">C7</f>
        <v>260002</v>
      </c>
      <c r="D6" s="20">
        <f t="shared" si="3"/>
        <v>46</v>
      </c>
      <c r="E6" s="20">
        <f t="shared" si="3"/>
        <v>1</v>
      </c>
      <c r="F6" s="20">
        <f t="shared" si="3"/>
        <v>0</v>
      </c>
      <c r="G6" s="20">
        <f t="shared" si="3"/>
        <v>2</v>
      </c>
      <c r="H6" s="20" t="str">
        <f t="shared" si="3"/>
        <v>京都府</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61.47</v>
      </c>
      <c r="P6" s="21">
        <f t="shared" si="3"/>
        <v>99.97</v>
      </c>
      <c r="Q6" s="21">
        <f t="shared" si="3"/>
        <v>0</v>
      </c>
      <c r="R6" s="21">
        <f t="shared" si="3"/>
        <v>2488075</v>
      </c>
      <c r="S6" s="21">
        <f t="shared" si="3"/>
        <v>4612.21</v>
      </c>
      <c r="T6" s="21">
        <f t="shared" si="3"/>
        <v>539.45000000000005</v>
      </c>
      <c r="U6" s="21">
        <f t="shared" si="3"/>
        <v>660693</v>
      </c>
      <c r="V6" s="21">
        <f t="shared" si="3"/>
        <v>111.31</v>
      </c>
      <c r="W6" s="21">
        <f t="shared" si="3"/>
        <v>5935.61</v>
      </c>
      <c r="X6" s="22">
        <f>IF(X7="",NA(),X7)</f>
        <v>103.73</v>
      </c>
      <c r="Y6" s="22">
        <f t="shared" ref="Y6:AG6" si="4">IF(Y7="",NA(),Y7)</f>
        <v>110.89</v>
      </c>
      <c r="Z6" s="22">
        <f t="shared" si="4"/>
        <v>114.32</v>
      </c>
      <c r="AA6" s="22">
        <f t="shared" si="4"/>
        <v>119.87</v>
      </c>
      <c r="AB6" s="22">
        <f t="shared" si="4"/>
        <v>122.21</v>
      </c>
      <c r="AC6" s="22">
        <f t="shared" si="4"/>
        <v>112.91</v>
      </c>
      <c r="AD6" s="22">
        <f t="shared" si="4"/>
        <v>111.13</v>
      </c>
      <c r="AE6" s="22">
        <f t="shared" si="4"/>
        <v>112.49</v>
      </c>
      <c r="AF6" s="22">
        <f t="shared" si="4"/>
        <v>107.33</v>
      </c>
      <c r="AG6" s="22">
        <f t="shared" si="4"/>
        <v>108.93</v>
      </c>
      <c r="AH6" s="21" t="str">
        <f>IF(AH7="","",IF(AH7="-","【-】","【"&amp;SUBSTITUTE(TEXT(AH7,"#,##0.00"),"-","△")&amp;"】"))</f>
        <v>【108.93】</v>
      </c>
      <c r="AI6" s="22">
        <f>IF(AI7="",NA(),AI7)</f>
        <v>13.24</v>
      </c>
      <c r="AJ6" s="22">
        <f t="shared" ref="AJ6:AR6" si="5">IF(AJ7="",NA(),AJ7)</f>
        <v>197.32</v>
      </c>
      <c r="AK6" s="21">
        <f t="shared" si="5"/>
        <v>0</v>
      </c>
      <c r="AL6" s="21">
        <f t="shared" si="5"/>
        <v>0</v>
      </c>
      <c r="AM6" s="21">
        <f t="shared" si="5"/>
        <v>0</v>
      </c>
      <c r="AN6" s="22">
        <f t="shared" si="5"/>
        <v>9.92</v>
      </c>
      <c r="AO6" s="22">
        <f t="shared" si="5"/>
        <v>12.29</v>
      </c>
      <c r="AP6" s="22">
        <f t="shared" si="5"/>
        <v>8.77</v>
      </c>
      <c r="AQ6" s="22">
        <f t="shared" si="5"/>
        <v>8.81</v>
      </c>
      <c r="AR6" s="22">
        <f t="shared" si="5"/>
        <v>8.48</v>
      </c>
      <c r="AS6" s="21" t="str">
        <f>IF(AS7="","",IF(AS7="-","【-】","【"&amp;SUBSTITUTE(TEXT(AS7,"#,##0.00"),"-","△")&amp;"】"))</f>
        <v>【8.48】</v>
      </c>
      <c r="AT6" s="22">
        <f>IF(AT7="",NA(),AT7)</f>
        <v>97.68</v>
      </c>
      <c r="AU6" s="22">
        <f t="shared" ref="AU6:BC6" si="6">IF(AU7="",NA(),AU7)</f>
        <v>114.23</v>
      </c>
      <c r="AV6" s="22">
        <f t="shared" si="6"/>
        <v>157.47999999999999</v>
      </c>
      <c r="AW6" s="22">
        <f t="shared" si="6"/>
        <v>172.62</v>
      </c>
      <c r="AX6" s="22">
        <f t="shared" si="6"/>
        <v>204.64</v>
      </c>
      <c r="AY6" s="22">
        <f t="shared" si="6"/>
        <v>271.10000000000002</v>
      </c>
      <c r="AZ6" s="22">
        <f t="shared" si="6"/>
        <v>284.45</v>
      </c>
      <c r="BA6" s="22">
        <f t="shared" si="6"/>
        <v>309.23</v>
      </c>
      <c r="BB6" s="22">
        <f t="shared" si="6"/>
        <v>313.43</v>
      </c>
      <c r="BC6" s="22">
        <f t="shared" si="6"/>
        <v>303.10000000000002</v>
      </c>
      <c r="BD6" s="21" t="str">
        <f>IF(BD7="","",IF(BD7="-","【-】","【"&amp;SUBSTITUTE(TEXT(BD7,"#,##0.00"),"-","△")&amp;"】"))</f>
        <v>【303.10】</v>
      </c>
      <c r="BE6" s="22">
        <f>IF(BE7="",NA(),BE7)</f>
        <v>601.55999999999995</v>
      </c>
      <c r="BF6" s="22">
        <f t="shared" ref="BF6:BN6" si="7">IF(BF7="",NA(),BF7)</f>
        <v>594.17999999999995</v>
      </c>
      <c r="BG6" s="22">
        <f t="shared" si="7"/>
        <v>541.97</v>
      </c>
      <c r="BH6" s="22">
        <f t="shared" si="7"/>
        <v>517.37</v>
      </c>
      <c r="BI6" s="22">
        <f t="shared" si="7"/>
        <v>496.21</v>
      </c>
      <c r="BJ6" s="22">
        <f t="shared" si="7"/>
        <v>272.95999999999998</v>
      </c>
      <c r="BK6" s="22">
        <f t="shared" si="7"/>
        <v>260.95999999999998</v>
      </c>
      <c r="BL6" s="22">
        <f t="shared" si="7"/>
        <v>240.07</v>
      </c>
      <c r="BM6" s="22">
        <f t="shared" si="7"/>
        <v>224.81</v>
      </c>
      <c r="BN6" s="22">
        <f t="shared" si="7"/>
        <v>210.83</v>
      </c>
      <c r="BO6" s="21" t="str">
        <f>IF(BO7="","",IF(BO7="-","【-】","【"&amp;SUBSTITUTE(TEXT(BO7,"#,##0.00"),"-","△")&amp;"】"))</f>
        <v>【210.83】</v>
      </c>
      <c r="BP6" s="22">
        <f>IF(BP7="",NA(),BP7)</f>
        <v>103.12</v>
      </c>
      <c r="BQ6" s="22">
        <f t="shared" ref="BQ6:BY6" si="8">IF(BQ7="",NA(),BQ7)</f>
        <v>111.09</v>
      </c>
      <c r="BR6" s="22">
        <f t="shared" si="8"/>
        <v>115.01</v>
      </c>
      <c r="BS6" s="22">
        <f t="shared" si="8"/>
        <v>121.05</v>
      </c>
      <c r="BT6" s="22">
        <f t="shared" si="8"/>
        <v>123.53</v>
      </c>
      <c r="BU6" s="22">
        <f t="shared" si="8"/>
        <v>112.84</v>
      </c>
      <c r="BV6" s="22">
        <f t="shared" si="8"/>
        <v>110.77</v>
      </c>
      <c r="BW6" s="22">
        <f t="shared" si="8"/>
        <v>112.35</v>
      </c>
      <c r="BX6" s="22">
        <f t="shared" si="8"/>
        <v>106.47</v>
      </c>
      <c r="BY6" s="22">
        <f t="shared" si="8"/>
        <v>107.7</v>
      </c>
      <c r="BZ6" s="21" t="str">
        <f>IF(BZ7="","",IF(BZ7="-","【-】","【"&amp;SUBSTITUTE(TEXT(BZ7,"#,##0.00"),"-","△")&amp;"】"))</f>
        <v>【107.70】</v>
      </c>
      <c r="CA6" s="22">
        <f>IF(CA7="",NA(),CA7)</f>
        <v>109.39</v>
      </c>
      <c r="CB6" s="22">
        <f t="shared" ref="CB6:CJ6" si="9">IF(CB7="",NA(),CB7)</f>
        <v>100.62</v>
      </c>
      <c r="CC6" s="22">
        <f t="shared" si="9"/>
        <v>98.33</v>
      </c>
      <c r="CD6" s="22">
        <f t="shared" si="9"/>
        <v>99.52</v>
      </c>
      <c r="CE6" s="22">
        <f t="shared" si="9"/>
        <v>98.48</v>
      </c>
      <c r="CF6" s="22">
        <f t="shared" si="9"/>
        <v>73.849999999999994</v>
      </c>
      <c r="CG6" s="22">
        <f t="shared" si="9"/>
        <v>73.180000000000007</v>
      </c>
      <c r="CH6" s="22">
        <f t="shared" si="9"/>
        <v>73.05</v>
      </c>
      <c r="CI6" s="22">
        <f t="shared" si="9"/>
        <v>77.53</v>
      </c>
      <c r="CJ6" s="22">
        <f t="shared" si="9"/>
        <v>76.25</v>
      </c>
      <c r="CK6" s="21" t="str">
        <f>IF(CK7="","",IF(CK7="-","【-】","【"&amp;SUBSTITUTE(TEXT(CK7,"#,##0.00"),"-","△")&amp;"】"))</f>
        <v>【76.25】</v>
      </c>
      <c r="CL6" s="22">
        <f>IF(CL7="",NA(),CL7)</f>
        <v>66.040000000000006</v>
      </c>
      <c r="CM6" s="22">
        <f t="shared" ref="CM6:CU6" si="10">IF(CM7="",NA(),CM7)</f>
        <v>67.959999999999994</v>
      </c>
      <c r="CN6" s="22">
        <f t="shared" si="10"/>
        <v>71.430000000000007</v>
      </c>
      <c r="CO6" s="22">
        <f t="shared" si="10"/>
        <v>68.209999999999994</v>
      </c>
      <c r="CP6" s="22">
        <f t="shared" si="10"/>
        <v>67.290000000000006</v>
      </c>
      <c r="CQ6" s="22">
        <f t="shared" si="10"/>
        <v>61.69</v>
      </c>
      <c r="CR6" s="22">
        <f t="shared" si="10"/>
        <v>62.26</v>
      </c>
      <c r="CS6" s="22">
        <f t="shared" si="10"/>
        <v>62.22</v>
      </c>
      <c r="CT6" s="22">
        <f t="shared" si="10"/>
        <v>61.45</v>
      </c>
      <c r="CU6" s="22">
        <f t="shared" si="10"/>
        <v>61.63</v>
      </c>
      <c r="CV6" s="21" t="str">
        <f>IF(CV7="","",IF(CV7="-","【-】","【"&amp;SUBSTITUTE(TEXT(CV7,"#,##0.00"),"-","△")&amp;"】"))</f>
        <v>【61.63】</v>
      </c>
      <c r="CW6" s="22">
        <f>IF(CW7="",NA(),CW7)</f>
        <v>99.91</v>
      </c>
      <c r="CX6" s="22">
        <f t="shared" ref="CX6:DF6" si="11">IF(CX7="",NA(),CX7)</f>
        <v>99.96</v>
      </c>
      <c r="CY6" s="22">
        <f t="shared" si="11"/>
        <v>99.94</v>
      </c>
      <c r="CZ6" s="22">
        <f t="shared" si="11"/>
        <v>99.92</v>
      </c>
      <c r="DA6" s="22">
        <f t="shared" si="11"/>
        <v>99.9</v>
      </c>
      <c r="DB6" s="22">
        <f t="shared" si="11"/>
        <v>100</v>
      </c>
      <c r="DC6" s="22">
        <f t="shared" si="11"/>
        <v>100.16</v>
      </c>
      <c r="DD6" s="22">
        <f t="shared" si="11"/>
        <v>100.28</v>
      </c>
      <c r="DE6" s="22">
        <f t="shared" si="11"/>
        <v>100.29</v>
      </c>
      <c r="DF6" s="22">
        <f t="shared" si="11"/>
        <v>100.36</v>
      </c>
      <c r="DG6" s="21" t="str">
        <f>IF(DG7="","",IF(DG7="-","【-】","【"&amp;SUBSTITUTE(TEXT(DG7,"#,##0.00"),"-","△")&amp;"】"))</f>
        <v>【100.36】</v>
      </c>
      <c r="DH6" s="22">
        <f>IF(DH7="",NA(),DH7)</f>
        <v>53.99</v>
      </c>
      <c r="DI6" s="22">
        <f t="shared" ref="DI6:DQ6" si="12">IF(DI7="",NA(),DI7)</f>
        <v>53.37</v>
      </c>
      <c r="DJ6" s="22">
        <f t="shared" si="12"/>
        <v>54.29</v>
      </c>
      <c r="DK6" s="22">
        <f t="shared" si="12"/>
        <v>55.43</v>
      </c>
      <c r="DL6" s="22">
        <f t="shared" si="12"/>
        <v>57.07</v>
      </c>
      <c r="DM6" s="22">
        <f t="shared" si="12"/>
        <v>56.48</v>
      </c>
      <c r="DN6" s="22">
        <f t="shared" si="12"/>
        <v>57.5</v>
      </c>
      <c r="DO6" s="22">
        <f t="shared" si="12"/>
        <v>58.52</v>
      </c>
      <c r="DP6" s="22">
        <f t="shared" si="12"/>
        <v>59.51</v>
      </c>
      <c r="DQ6" s="22">
        <f t="shared" si="12"/>
        <v>60.24</v>
      </c>
      <c r="DR6" s="21" t="str">
        <f>IF(DR7="","",IF(DR7="-","【-】","【"&amp;SUBSTITUTE(TEXT(DR7,"#,##0.00"),"-","△")&amp;"】"))</f>
        <v>【60.24】</v>
      </c>
      <c r="DS6" s="22">
        <f>IF(DS7="",NA(),DS7)</f>
        <v>24.28</v>
      </c>
      <c r="DT6" s="22">
        <f t="shared" ref="DT6:EB6" si="13">IF(DT7="",NA(),DT7)</f>
        <v>20.28</v>
      </c>
      <c r="DU6" s="22">
        <f t="shared" si="13"/>
        <v>20.28</v>
      </c>
      <c r="DV6" s="22">
        <f t="shared" si="13"/>
        <v>20.28</v>
      </c>
      <c r="DW6" s="22">
        <f t="shared" si="13"/>
        <v>20.28</v>
      </c>
      <c r="DX6" s="22">
        <f t="shared" si="13"/>
        <v>27.61</v>
      </c>
      <c r="DY6" s="22">
        <f t="shared" si="13"/>
        <v>30.3</v>
      </c>
      <c r="DZ6" s="22">
        <f t="shared" si="13"/>
        <v>31.74</v>
      </c>
      <c r="EA6" s="22">
        <f t="shared" si="13"/>
        <v>32.380000000000003</v>
      </c>
      <c r="EB6" s="22">
        <f t="shared" si="13"/>
        <v>34.479999999999997</v>
      </c>
      <c r="EC6" s="21" t="str">
        <f>IF(EC7="","",IF(EC7="-","【-】","【"&amp;SUBSTITUTE(TEXT(EC7,"#,##0.00"),"-","△")&amp;"】"))</f>
        <v>【34.48】</v>
      </c>
      <c r="ED6" s="21">
        <f>IF(ED7="",NA(),ED7)</f>
        <v>0</v>
      </c>
      <c r="EE6" s="22">
        <f t="shared" ref="EE6:EM6" si="14">IF(EE7="",NA(),EE7)</f>
        <v>2.67</v>
      </c>
      <c r="EF6" s="21">
        <f t="shared" si="14"/>
        <v>0</v>
      </c>
      <c r="EG6" s="21">
        <f t="shared" si="14"/>
        <v>0</v>
      </c>
      <c r="EH6" s="21">
        <f t="shared" si="14"/>
        <v>0</v>
      </c>
      <c r="EI6" s="22">
        <f t="shared" si="14"/>
        <v>0.2</v>
      </c>
      <c r="EJ6" s="22">
        <f t="shared" si="14"/>
        <v>0.32</v>
      </c>
      <c r="EK6" s="22">
        <f t="shared" si="14"/>
        <v>0.28000000000000003</v>
      </c>
      <c r="EL6" s="22">
        <f t="shared" si="14"/>
        <v>0.4</v>
      </c>
      <c r="EM6" s="22">
        <f t="shared" si="14"/>
        <v>0.27</v>
      </c>
      <c r="EN6" s="21" t="str">
        <f>IF(EN7="","",IF(EN7="-","【-】","【"&amp;SUBSTITUTE(TEXT(EN7,"#,##0.00"),"-","△")&amp;"】"))</f>
        <v>【0.27】</v>
      </c>
    </row>
    <row r="7" spans="1:144" s="23" customFormat="1" x14ac:dyDescent="0.2">
      <c r="A7" s="15"/>
      <c r="B7" s="24">
        <v>2023</v>
      </c>
      <c r="C7" s="24">
        <v>260002</v>
      </c>
      <c r="D7" s="24">
        <v>46</v>
      </c>
      <c r="E7" s="24">
        <v>1</v>
      </c>
      <c r="F7" s="24">
        <v>0</v>
      </c>
      <c r="G7" s="24">
        <v>2</v>
      </c>
      <c r="H7" s="24" t="s">
        <v>95</v>
      </c>
      <c r="I7" s="24" t="s">
        <v>96</v>
      </c>
      <c r="J7" s="24" t="s">
        <v>97</v>
      </c>
      <c r="K7" s="24" t="s">
        <v>98</v>
      </c>
      <c r="L7" s="24" t="s">
        <v>99</v>
      </c>
      <c r="M7" s="24" t="s">
        <v>100</v>
      </c>
      <c r="N7" s="25" t="s">
        <v>101</v>
      </c>
      <c r="O7" s="25">
        <v>61.47</v>
      </c>
      <c r="P7" s="25">
        <v>99.97</v>
      </c>
      <c r="Q7" s="25">
        <v>0</v>
      </c>
      <c r="R7" s="25">
        <v>2488075</v>
      </c>
      <c r="S7" s="25">
        <v>4612.21</v>
      </c>
      <c r="T7" s="25">
        <v>539.45000000000005</v>
      </c>
      <c r="U7" s="25">
        <v>660693</v>
      </c>
      <c r="V7" s="25">
        <v>111.31</v>
      </c>
      <c r="W7" s="25">
        <v>5935.61</v>
      </c>
      <c r="X7" s="25">
        <v>103.73</v>
      </c>
      <c r="Y7" s="25">
        <v>110.89</v>
      </c>
      <c r="Z7" s="25">
        <v>114.32</v>
      </c>
      <c r="AA7" s="25">
        <v>119.87</v>
      </c>
      <c r="AB7" s="25">
        <v>122.21</v>
      </c>
      <c r="AC7" s="25">
        <v>112.91</v>
      </c>
      <c r="AD7" s="25">
        <v>111.13</v>
      </c>
      <c r="AE7" s="25">
        <v>112.49</v>
      </c>
      <c r="AF7" s="25">
        <v>107.33</v>
      </c>
      <c r="AG7" s="25">
        <v>108.93</v>
      </c>
      <c r="AH7" s="25">
        <v>108.93</v>
      </c>
      <c r="AI7" s="25">
        <v>13.24</v>
      </c>
      <c r="AJ7" s="25">
        <v>197.32</v>
      </c>
      <c r="AK7" s="25">
        <v>0</v>
      </c>
      <c r="AL7" s="25">
        <v>0</v>
      </c>
      <c r="AM7" s="25">
        <v>0</v>
      </c>
      <c r="AN7" s="25">
        <v>9.92</v>
      </c>
      <c r="AO7" s="25">
        <v>12.29</v>
      </c>
      <c r="AP7" s="25">
        <v>8.77</v>
      </c>
      <c r="AQ7" s="25">
        <v>8.81</v>
      </c>
      <c r="AR7" s="25">
        <v>8.48</v>
      </c>
      <c r="AS7" s="25">
        <v>8.48</v>
      </c>
      <c r="AT7" s="25">
        <v>97.68</v>
      </c>
      <c r="AU7" s="25">
        <v>114.23</v>
      </c>
      <c r="AV7" s="25">
        <v>157.47999999999999</v>
      </c>
      <c r="AW7" s="25">
        <v>172.62</v>
      </c>
      <c r="AX7" s="25">
        <v>204.64</v>
      </c>
      <c r="AY7" s="25">
        <v>271.10000000000002</v>
      </c>
      <c r="AZ7" s="25">
        <v>284.45</v>
      </c>
      <c r="BA7" s="25">
        <v>309.23</v>
      </c>
      <c r="BB7" s="25">
        <v>313.43</v>
      </c>
      <c r="BC7" s="25">
        <v>303.10000000000002</v>
      </c>
      <c r="BD7" s="25">
        <v>303.10000000000002</v>
      </c>
      <c r="BE7" s="25">
        <v>601.55999999999995</v>
      </c>
      <c r="BF7" s="25">
        <v>594.17999999999995</v>
      </c>
      <c r="BG7" s="25">
        <v>541.97</v>
      </c>
      <c r="BH7" s="25">
        <v>517.37</v>
      </c>
      <c r="BI7" s="25">
        <v>496.21</v>
      </c>
      <c r="BJ7" s="25">
        <v>272.95999999999998</v>
      </c>
      <c r="BK7" s="25">
        <v>260.95999999999998</v>
      </c>
      <c r="BL7" s="25">
        <v>240.07</v>
      </c>
      <c r="BM7" s="25">
        <v>224.81</v>
      </c>
      <c r="BN7" s="25">
        <v>210.83</v>
      </c>
      <c r="BO7" s="25">
        <v>210.83</v>
      </c>
      <c r="BP7" s="25">
        <v>103.12</v>
      </c>
      <c r="BQ7" s="25">
        <v>111.09</v>
      </c>
      <c r="BR7" s="25">
        <v>115.01</v>
      </c>
      <c r="BS7" s="25">
        <v>121.05</v>
      </c>
      <c r="BT7" s="25">
        <v>123.53</v>
      </c>
      <c r="BU7" s="25">
        <v>112.84</v>
      </c>
      <c r="BV7" s="25">
        <v>110.77</v>
      </c>
      <c r="BW7" s="25">
        <v>112.35</v>
      </c>
      <c r="BX7" s="25">
        <v>106.47</v>
      </c>
      <c r="BY7" s="25">
        <v>107.7</v>
      </c>
      <c r="BZ7" s="25">
        <v>107.7</v>
      </c>
      <c r="CA7" s="25">
        <v>109.39</v>
      </c>
      <c r="CB7" s="25">
        <v>100.62</v>
      </c>
      <c r="CC7" s="25">
        <v>98.33</v>
      </c>
      <c r="CD7" s="25">
        <v>99.52</v>
      </c>
      <c r="CE7" s="25">
        <v>98.48</v>
      </c>
      <c r="CF7" s="25">
        <v>73.849999999999994</v>
      </c>
      <c r="CG7" s="25">
        <v>73.180000000000007</v>
      </c>
      <c r="CH7" s="25">
        <v>73.05</v>
      </c>
      <c r="CI7" s="25">
        <v>77.53</v>
      </c>
      <c r="CJ7" s="25">
        <v>76.25</v>
      </c>
      <c r="CK7" s="25">
        <v>76.25</v>
      </c>
      <c r="CL7" s="25">
        <v>66.040000000000006</v>
      </c>
      <c r="CM7" s="25">
        <v>67.959999999999994</v>
      </c>
      <c r="CN7" s="25">
        <v>71.430000000000007</v>
      </c>
      <c r="CO7" s="25">
        <v>68.209999999999994</v>
      </c>
      <c r="CP7" s="25">
        <v>67.290000000000006</v>
      </c>
      <c r="CQ7" s="25">
        <v>61.69</v>
      </c>
      <c r="CR7" s="25">
        <v>62.26</v>
      </c>
      <c r="CS7" s="25">
        <v>62.22</v>
      </c>
      <c r="CT7" s="25">
        <v>61.45</v>
      </c>
      <c r="CU7" s="25">
        <v>61.63</v>
      </c>
      <c r="CV7" s="25">
        <v>61.63</v>
      </c>
      <c r="CW7" s="25">
        <v>99.91</v>
      </c>
      <c r="CX7" s="25">
        <v>99.96</v>
      </c>
      <c r="CY7" s="25">
        <v>99.94</v>
      </c>
      <c r="CZ7" s="25">
        <v>99.92</v>
      </c>
      <c r="DA7" s="25">
        <v>99.9</v>
      </c>
      <c r="DB7" s="25">
        <v>100</v>
      </c>
      <c r="DC7" s="25">
        <v>100.16</v>
      </c>
      <c r="DD7" s="25">
        <v>100.28</v>
      </c>
      <c r="DE7" s="25">
        <v>100.29</v>
      </c>
      <c r="DF7" s="25">
        <v>100.36</v>
      </c>
      <c r="DG7" s="25">
        <v>100.36</v>
      </c>
      <c r="DH7" s="25">
        <v>53.99</v>
      </c>
      <c r="DI7" s="25">
        <v>53.37</v>
      </c>
      <c r="DJ7" s="25">
        <v>54.29</v>
      </c>
      <c r="DK7" s="25">
        <v>55.43</v>
      </c>
      <c r="DL7" s="25">
        <v>57.07</v>
      </c>
      <c r="DM7" s="25">
        <v>56.48</v>
      </c>
      <c r="DN7" s="25">
        <v>57.5</v>
      </c>
      <c r="DO7" s="25">
        <v>58.52</v>
      </c>
      <c r="DP7" s="25">
        <v>59.51</v>
      </c>
      <c r="DQ7" s="25">
        <v>60.24</v>
      </c>
      <c r="DR7" s="25">
        <v>60.24</v>
      </c>
      <c r="DS7" s="25">
        <v>24.28</v>
      </c>
      <c r="DT7" s="25">
        <v>20.28</v>
      </c>
      <c r="DU7" s="25">
        <v>20.28</v>
      </c>
      <c r="DV7" s="25">
        <v>20.28</v>
      </c>
      <c r="DW7" s="25">
        <v>20.28</v>
      </c>
      <c r="DX7" s="25">
        <v>27.61</v>
      </c>
      <c r="DY7" s="25">
        <v>30.3</v>
      </c>
      <c r="DZ7" s="25">
        <v>31.74</v>
      </c>
      <c r="EA7" s="25">
        <v>32.380000000000003</v>
      </c>
      <c r="EB7" s="25">
        <v>34.479999999999997</v>
      </c>
      <c r="EC7" s="25">
        <v>34.479999999999997</v>
      </c>
      <c r="ED7" s="25">
        <v>0</v>
      </c>
      <c r="EE7" s="25">
        <v>2.67</v>
      </c>
      <c r="EF7" s="25">
        <v>0</v>
      </c>
      <c r="EG7" s="25">
        <v>0</v>
      </c>
      <c r="EH7" s="25">
        <v>0</v>
      </c>
      <c r="EI7" s="25">
        <v>0.2</v>
      </c>
      <c r="EJ7" s="25">
        <v>0.32</v>
      </c>
      <c r="EK7" s="25">
        <v>0.28000000000000003</v>
      </c>
      <c r="EL7" s="25">
        <v>0.4</v>
      </c>
      <c r="EM7" s="25">
        <v>0.27</v>
      </c>
      <c r="EN7" s="25">
        <v>0.27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102</v>
      </c>
      <c r="C9" s="28" t="s">
        <v>103</v>
      </c>
      <c r="D9" s="28" t="s">
        <v>104</v>
      </c>
      <c r="E9" s="28" t="s">
        <v>105</v>
      </c>
      <c r="F9" s="28"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47</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107</v>
      </c>
    </row>
    <row r="12" spans="1:144" x14ac:dyDescent="0.2">
      <c r="B12">
        <v>1</v>
      </c>
      <c r="C12">
        <v>1</v>
      </c>
      <c r="D12">
        <v>1</v>
      </c>
      <c r="E12">
        <v>1</v>
      </c>
      <c r="F12">
        <v>1</v>
      </c>
      <c r="G12" t="s">
        <v>108</v>
      </c>
    </row>
    <row r="13" spans="1:144" x14ac:dyDescent="0.2">
      <c r="B13" t="s">
        <v>109</v>
      </c>
      <c r="C13" t="s">
        <v>109</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5F413127-EDCD-49A7-A23E-EE81A344790F}"/>
</file>

<file path=customXml/itemProps2.xml><?xml version="1.0" encoding="utf-8"?>
<ds:datastoreItem xmlns:ds="http://schemas.openxmlformats.org/officeDocument/2006/customXml" ds:itemID="{8962A788-8781-4625-9AFC-EB0F9A85D37A}"/>
</file>

<file path=customXml/itemProps3.xml><?xml version="1.0" encoding="utf-8"?>
<ds:datastoreItem xmlns:ds="http://schemas.openxmlformats.org/officeDocument/2006/customXml" ds:itemID="{E7AF9483-741C-4C13-A3E5-0FC1D8901A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2025-02-09T02:32:32Z</dcterms:created>
  <dcterms:modified xsi:type="dcterms:W3CDTF">2025-02-09T02:32:53Z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